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Pub Table" sheetId="1" r:id="rId4"/>
    <sheet state="visible" name="Sheet1" sheetId="2" r:id="rId5"/>
    <sheet state="visible" name="Copy of Sheet1" sheetId="3" r:id="rId6"/>
    <sheet state="visible" name="SAR website" sheetId="4" r:id="rId7"/>
    <sheet state="visible" name="Gender Table" sheetId="5" r:id="rId8"/>
    <sheet state="visible" name="Sheet3" sheetId="6" r:id="rId9"/>
    <sheet state="visible" name="Pub Table" sheetId="7" r:id="rId10"/>
    <sheet state="visible" name="Sheet4" sheetId="8" r:id="rId11"/>
  </sheets>
  <definedNames/>
  <calcPr/>
</workbook>
</file>

<file path=xl/sharedStrings.xml><?xml version="1.0" encoding="utf-8"?>
<sst xmlns="http://schemas.openxmlformats.org/spreadsheetml/2006/main" count="12488" uniqueCount="1156">
  <si>
    <t>ID</t>
  </si>
  <si>
    <t>Month</t>
  </si>
  <si>
    <t>Year</t>
  </si>
  <si>
    <t>Date</t>
  </si>
  <si>
    <t>Location</t>
  </si>
  <si>
    <t>Activity</t>
  </si>
  <si>
    <t>Circumstances</t>
  </si>
  <si>
    <t>Age</t>
  </si>
  <si>
    <t>Residence</t>
  </si>
  <si>
    <t>Gender</t>
  </si>
  <si>
    <t>Solo</t>
  </si>
  <si>
    <t>March</t>
  </si>
  <si>
    <t>Cannon</t>
  </si>
  <si>
    <t>Lift riding</t>
  </si>
  <si>
    <t>Medical Event</t>
  </si>
  <si>
    <t>MA</t>
  </si>
  <si>
    <t>Male</t>
  </si>
  <si>
    <t>NA</t>
  </si>
  <si>
    <t>December</t>
  </si>
  <si>
    <t>Wildcat</t>
  </si>
  <si>
    <t>Sledding</t>
  </si>
  <si>
    <t>Crash - trees</t>
  </si>
  <si>
    <t>No</t>
  </si>
  <si>
    <t>August</t>
  </si>
  <si>
    <t>Washington</t>
  </si>
  <si>
    <t>Hiking</t>
  </si>
  <si>
    <t>Natural causes</t>
  </si>
  <si>
    <t>Massachusetts</t>
  </si>
  <si>
    <t>January</t>
  </si>
  <si>
    <t>Fall</t>
  </si>
  <si>
    <t>Yes</t>
  </si>
  <si>
    <t>April</t>
  </si>
  <si>
    <t>July</t>
  </si>
  <si>
    <t>Jeffers Brook Shelter, AT</t>
  </si>
  <si>
    <t>NC</t>
  </si>
  <si>
    <t>October</t>
  </si>
  <si>
    <t>Heart attack</t>
  </si>
  <si>
    <t>Maine</t>
  </si>
  <si>
    <t>Adams</t>
  </si>
  <si>
    <t>Texas</t>
  </si>
  <si>
    <t>September</t>
  </si>
  <si>
    <t>Quebec</t>
  </si>
  <si>
    <t>New York</t>
  </si>
  <si>
    <t>Cathedral Ledge</t>
  </si>
  <si>
    <t>Rock Climbing</t>
  </si>
  <si>
    <t>ME</t>
  </si>
  <si>
    <t>Jefferson</t>
  </si>
  <si>
    <t>Benton</t>
  </si>
  <si>
    <t>NH</t>
  </si>
  <si>
    <t>Purgatory Falls</t>
  </si>
  <si>
    <t>Female</t>
  </si>
  <si>
    <t>Franconia Falls</t>
  </si>
  <si>
    <t>Pitcher Falls</t>
  </si>
  <si>
    <t>February</t>
  </si>
  <si>
    <t>Hypothermia</t>
  </si>
  <si>
    <t>June</t>
  </si>
  <si>
    <t>Pierce</t>
  </si>
  <si>
    <t>Maryland</t>
  </si>
  <si>
    <t>May</t>
  </si>
  <si>
    <t>Mt Jefferson</t>
  </si>
  <si>
    <t>NY</t>
  </si>
  <si>
    <t>Skiing</t>
  </si>
  <si>
    <t>Mount Bond</t>
  </si>
  <si>
    <t>New Hampshire</t>
  </si>
  <si>
    <t>November</t>
  </si>
  <si>
    <t>White Mountains</t>
  </si>
  <si>
    <t>Unknown</t>
  </si>
  <si>
    <t>New Jersey</t>
  </si>
  <si>
    <t>AMC Hut</t>
  </si>
  <si>
    <t>Pemigwasset River</t>
  </si>
  <si>
    <t>Cliff Jumping</t>
  </si>
  <si>
    <t>Drowning</t>
  </si>
  <si>
    <t>Canmore</t>
  </si>
  <si>
    <t>skiing</t>
  </si>
  <si>
    <t>Gunstock</t>
  </si>
  <si>
    <t>CT</t>
  </si>
  <si>
    <t>Frankenstein Cliff</t>
  </si>
  <si>
    <t>Ice fall head injury</t>
  </si>
  <si>
    <t>Backcountry Skiing</t>
  </si>
  <si>
    <t>Avalanche</t>
  </si>
  <si>
    <t>Crash - collision other skier</t>
  </si>
  <si>
    <t>NJ</t>
  </si>
  <si>
    <t>Loudon Woods</t>
  </si>
  <si>
    <t>Suicide</t>
  </si>
  <si>
    <t>Self-inflicted gunshot wound</t>
  </si>
  <si>
    <t>Loon</t>
  </si>
  <si>
    <t>Monadnock</t>
  </si>
  <si>
    <t>Fall/Suicide</t>
  </si>
  <si>
    <t>Arethusa Falls</t>
  </si>
  <si>
    <t>Rumney Climbing Rocks</t>
  </si>
  <si>
    <t>Mt Washington - Ammonoosuc Ravine</t>
  </si>
  <si>
    <t>VT</t>
  </si>
  <si>
    <t>Mt Washington</t>
  </si>
  <si>
    <t>Wild River Trail, Bean’s Purchase</t>
  </si>
  <si>
    <t>Tree fall</t>
  </si>
  <si>
    <t>Moosilauke</t>
  </si>
  <si>
    <t>Exposure</t>
  </si>
  <si>
    <t>Baldface</t>
  </si>
  <si>
    <t>Lonesome Lake Trail</t>
  </si>
  <si>
    <t>Carrigain</t>
  </si>
  <si>
    <t>Old Pittsfield Road Stream</t>
  </si>
  <si>
    <t>QC</t>
  </si>
  <si>
    <t>Mt.Washington</t>
  </si>
  <si>
    <t>Willard</t>
  </si>
  <si>
    <t>Snowboarding</t>
  </si>
  <si>
    <t>Crash - fall on trail</t>
  </si>
  <si>
    <t>Connecticut River - AT</t>
  </si>
  <si>
    <t>MS</t>
  </si>
  <si>
    <t>Everett Dam</t>
  </si>
  <si>
    <t>Hammon Naturę Preserve-Walker Forest Area</t>
  </si>
  <si>
    <t>CA</t>
  </si>
  <si>
    <t>Lafayette</t>
  </si>
  <si>
    <t>Cedar Brook Trail</t>
  </si>
  <si>
    <t>Cabot</t>
  </si>
  <si>
    <t>Mt Washington - Gulfside</t>
  </si>
  <si>
    <t>MO</t>
  </si>
  <si>
    <t>Franconia Notch</t>
  </si>
  <si>
    <t>Mt Washington - Mt Clay</t>
  </si>
  <si>
    <t>Cardigan</t>
  </si>
  <si>
    <t>Mt Willard</t>
  </si>
  <si>
    <t>FL</t>
  </si>
  <si>
    <t>Granite State Park</t>
  </si>
  <si>
    <t>NA (elderly)</t>
  </si>
  <si>
    <t>Marjory Swope Park</t>
  </si>
  <si>
    <t>Swift River</t>
  </si>
  <si>
    <t>Swimming</t>
  </si>
  <si>
    <t>Ammonosuc Falls</t>
  </si>
  <si>
    <t>RI</t>
  </si>
  <si>
    <t>Profile Falls</t>
  </si>
  <si>
    <t>Connecticut River</t>
  </si>
  <si>
    <t>Fishing</t>
  </si>
  <si>
    <t>Pool Pond</t>
  </si>
  <si>
    <t>Ossipee Pond</t>
  </si>
  <si>
    <t>Kayaking</t>
  </si>
  <si>
    <t>Milton Three Pond</t>
  </si>
  <si>
    <t>Canoeing</t>
  </si>
  <si>
    <t>Berry Pond</t>
  </si>
  <si>
    <t>Driving</t>
  </si>
  <si>
    <t>Lake Sunapee</t>
  </si>
  <si>
    <t>Boating</t>
  </si>
  <si>
    <t>Lake Winnipesaukee</t>
  </si>
  <si>
    <t>Androscoggin River</t>
  </si>
  <si>
    <t>Merrimack River - Pebble Beach</t>
  </si>
  <si>
    <t>Merrimack River - Concord</t>
  </si>
  <si>
    <t>Nashua Marsh</t>
  </si>
  <si>
    <t>Walking</t>
  </si>
  <si>
    <t>Gilman Pond</t>
  </si>
  <si>
    <t>Sebbins Pond</t>
  </si>
  <si>
    <t>rope swing</t>
  </si>
  <si>
    <t>Meetinghouse Pond</t>
  </si>
  <si>
    <t>Fall through ice</t>
  </si>
  <si>
    <t>Fall from bridge</t>
  </si>
  <si>
    <t>Country Pond</t>
  </si>
  <si>
    <t>Eastern Slope Inn Pond</t>
  </si>
  <si>
    <t>Ossipee Lake</t>
  </si>
  <si>
    <t>Lamprey River</t>
  </si>
  <si>
    <t>Merrimack River</t>
  </si>
  <si>
    <t>Rope swinging</t>
  </si>
  <si>
    <t>Piscataquog River</t>
  </si>
  <si>
    <t>North Pond</t>
  </si>
  <si>
    <t>Lake Waukewan</t>
  </si>
  <si>
    <t>Connecticut River - Bridge Street Bridge</t>
  </si>
  <si>
    <t>Livermore Falls</t>
  </si>
  <si>
    <t>Head Injury</t>
  </si>
  <si>
    <t>Swimming - attempted rescue</t>
  </si>
  <si>
    <t>Echo Lake</t>
  </si>
  <si>
    <t>New Portland Woods</t>
  </si>
  <si>
    <t>Hunting</t>
  </si>
  <si>
    <t>Auburn Woods</t>
  </si>
  <si>
    <t>ATV</t>
  </si>
  <si>
    <t>Crash</t>
  </si>
  <si>
    <t>Francestown Woods</t>
  </si>
  <si>
    <t>Broken Ground Trails</t>
  </si>
  <si>
    <t>Shooting</t>
  </si>
  <si>
    <t>Sunapee Pond</t>
  </si>
  <si>
    <t>Playing</t>
  </si>
  <si>
    <t>Drowning - fall</t>
  </si>
  <si>
    <t>Canobie Lake</t>
  </si>
  <si>
    <t>Duncan Lake</t>
  </si>
  <si>
    <t>NAME</t>
  </si>
  <si>
    <t>SEASON</t>
  </si>
  <si>
    <t>Death Type</t>
  </si>
  <si>
    <t>Time of Day</t>
  </si>
  <si>
    <t>Denapoli</t>
  </si>
  <si>
    <t>Winter</t>
  </si>
  <si>
    <t>Medical</t>
  </si>
  <si>
    <t>Day</t>
  </si>
  <si>
    <t>https://www.wmur.com/article/man-found-dead-on-cannon-mountain-ski-lift/5172542</t>
  </si>
  <si>
    <t>Hurad</t>
  </si>
  <si>
    <t>Unintentional</t>
  </si>
  <si>
    <t>Night</t>
  </si>
  <si>
    <t>https://www.wmur.com/article/18-year-old-killed-in-nighttime-sledding-accident-on-wildcat-mountain/5178602</t>
  </si>
  <si>
    <t>Muise</t>
  </si>
  <si>
    <t>Summer</t>
  </si>
  <si>
    <t>Powers</t>
  </si>
  <si>
    <t>Evening</t>
  </si>
  <si>
    <t>https://www.thesunchronicle.com/news/local_news/local-climber-killed-in-fall/article_e95c5f03-0b36-551a-8eb3-e50efd7a31fd.html</t>
  </si>
  <si>
    <t>Priebatsch</t>
  </si>
  <si>
    <t>Spring</t>
  </si>
  <si>
    <t>https://www.bostonherald.com/2012/04/03/tech-whiz-priebatschs-dad-presumed-dead-in-hiking-accident/</t>
  </si>
  <si>
    <t>Acola</t>
  </si>
  <si>
    <t>https://www.nhpr.org/north-country/2013-07-29/hiker-found-dead-on-appalachian-trail</t>
  </si>
  <si>
    <t>Fernandez</t>
  </si>
  <si>
    <t>Gabrielle</t>
  </si>
  <si>
    <t>Paquette</t>
  </si>
  <si>
    <t>Watts</t>
  </si>
  <si>
    <t>Delaney</t>
  </si>
  <si>
    <t>https://www.wcvb.com/article/climber-dies-in-fall-from-n-h-mountain-cliff/8204838</t>
  </si>
  <si>
    <t>https://www.centralmaine.com/2014/07/15/scarborough-rock-climber-dies-in-new-hampshire-accident/</t>
  </si>
  <si>
    <t>Larson</t>
  </si>
  <si>
    <t>https://www.nhpr.org/nh-news/2014-09-09/hiker-who-died-on-appalachian-trail-identified</t>
  </si>
  <si>
    <t>Goldman</t>
  </si>
  <si>
    <t>https://www.nashuatelegraph.com/life/health-lifestyle/2015/01/27/woman-who-fell-and-died-at-purgatory-brook-falls-was-experienced-well-equipped-for-winter-hiking/</t>
  </si>
  <si>
    <t>Hassan</t>
  </si>
  <si>
    <t>https://www.cbsnews.com/boston/news/lowell-julia-hassan-hiking-death/</t>
  </si>
  <si>
    <t>Marshall</t>
  </si>
  <si>
    <t>https://www.telegram.com/story/news/local/east-valley/2015/08/10/man-dies-in-fall-on/33695962007/</t>
  </si>
  <si>
    <t>Matrosova</t>
  </si>
  <si>
    <t>Rippeon</t>
  </si>
  <si>
    <t>Carrier</t>
  </si>
  <si>
    <t>https://wgme.com/news/local/body-of-missing-canadian-hiker-found-on-mount-washington</t>
  </si>
  <si>
    <t>Hallock</t>
  </si>
  <si>
    <t>https://patch.com/new-york/northfork/orient-man-dies-tragically-while-new-hampshire-trail-police</t>
  </si>
  <si>
    <t>Hennessey</t>
  </si>
  <si>
    <t>https://www.nhpr.org/north-country/2016-03-27/skier-killed-in-crash-at-cannon-mountain</t>
  </si>
  <si>
    <t>Holden</t>
  </si>
  <si>
    <t>https://www.masslive.com/news/worcester/2016/12/holden_hiker_dies_on_mount_bon.html</t>
  </si>
  <si>
    <t>Libby</t>
  </si>
  <si>
    <t>Norton</t>
  </si>
  <si>
    <t>https://www.bostonherald.com/2016/11/15/scout-leader-dies-on-nh-hike/</t>
  </si>
  <si>
    <t>Auriemma</t>
  </si>
  <si>
    <t>Barsanti</t>
  </si>
  <si>
    <t>https://www.wmur.com/article/man-dies-hiking-on-trail-in-white-mountain-national-forest/13050851</t>
  </si>
  <si>
    <t>Bradbury</t>
  </si>
  <si>
    <t>https://www.masslive.com/news/2017/09/24-year-old_bellingham_man_kil.html</t>
  </si>
  <si>
    <t>Diamon</t>
  </si>
  <si>
    <t>Gali</t>
  </si>
  <si>
    <t>https://manchesterinklink.com/overdue-skier-amherst-woman-found-dead-off-trail-cannon-mountain/</t>
  </si>
  <si>
    <t>Lynch</t>
  </si>
  <si>
    <t>https://www.nbcboston.com/news/local/loved-ones-mourn-teen-killed-in-skiing-accident/37860/</t>
  </si>
  <si>
    <t>Wheeler</t>
  </si>
  <si>
    <t>https://www.laconiadailysun.com/news/local/man-found-on-gunstock-ski-trail-dies/article_c05af450-3218-5ff6-b3be-96c46386cccd.html</t>
  </si>
  <si>
    <t>Peterson</t>
  </si>
  <si>
    <t>https://www.wcax.com/content/news/Conn-hiker-killed-from-fall-on-Cannon-Mountain-494109561.html</t>
  </si>
  <si>
    <t>Pinsker</t>
  </si>
  <si>
    <t>https://www.newsweek.com/new-hampshire-massachusetts-family-ice-frankenstein-cliff-trail-death-wife-1270622</t>
  </si>
  <si>
    <t>Benedix</t>
  </si>
  <si>
    <t>Keiran</t>
  </si>
  <si>
    <t>https://www.bostonherald.com/2019/03/09/police-id-somerville-man-killed-in-n-h-ski-resort-collision/</t>
  </si>
  <si>
    <t>Lee</t>
  </si>
  <si>
    <t>http://northeastexplorer.com/wordpress/mount-washington-hiker-suffering-from-hypothermia-dies/</t>
  </si>
  <si>
    <t>Loudon</t>
  </si>
  <si>
    <t>Intentional</t>
  </si>
  <si>
    <t>https://www.concordmonitor.com/A-sudden-death-after-he-saved-lives-24759055</t>
  </si>
  <si>
    <t>Sou</t>
  </si>
  <si>
    <t>Ullmann</t>
  </si>
  <si>
    <t>https://wnbf.com/vestal-high-grad-plunged-300-feet-while-hiking-mount-washington/</t>
  </si>
  <si>
    <t>Wilcox</t>
  </si>
  <si>
    <t>https://www.wcvb.com/article/skier-killed-after-crashing-into-trees-authorities-say/30330096</t>
  </si>
  <si>
    <t>Morning</t>
  </si>
  <si>
    <t>https://www.boston.com/news/local-news/2019/05/28/mount-monadnock-death/</t>
  </si>
  <si>
    <t>Gormley</t>
  </si>
  <si>
    <t>Kessel</t>
  </si>
  <si>
    <t>Rospendowski</t>
  </si>
  <si>
    <t>https://www.conwaydailysun.com/news/local/man-falls-to-death-at-cathedral-ledge/article_0939e808-f38d-11ea-8903-fb172dd2d396.html</t>
  </si>
  <si>
    <t>https://people.com/human-interest/hiker-falls-death-new-hampshire-state-park-waterfall/</t>
  </si>
  <si>
    <t>https://nhfishgame.com/2020/09/28/massachusetts-man-dies-in-climbing-accident-on-rumney-rocks/</t>
  </si>
  <si>
    <t>Forgays</t>
  </si>
  <si>
    <t>https://www.necn.com/news/local/backcountry-skier-killed-in-mt-washington-avalanche/2398534/</t>
  </si>
  <si>
    <t>McClelland</t>
  </si>
  <si>
    <t>https://nypost.com/2021/06/01/new-hampshire-man-dies-in-freak-hammock-accident-while-on-hike/</t>
  </si>
  <si>
    <t>Murphy</t>
  </si>
  <si>
    <t>Sanford</t>
  </si>
  <si>
    <t>https://www.wickedlocal.com/story/old-colony-memorial/2021/03/16/plymouth-man-dies-while-hiking-new-hampshire/4717026001/</t>
  </si>
  <si>
    <t>https://wgme.com/news/local/lake-region-high-school-senior-dies-on-school-camping-trip</t>
  </si>
  <si>
    <t>https://patch.com/new-hampshire/across-nh/hiker-beverly-ma-dies-lonesome-lake-trail-franconia</t>
  </si>
  <si>
    <t>Afternoon</t>
  </si>
  <si>
    <t>https://news.yahoo.com/man-dies-while-hiking-mt-224800226.html</t>
  </si>
  <si>
    <t>https://wgme.com/news/local/body-of-maine-man-found-in-new-hampshire-woods</t>
  </si>
  <si>
    <t>Belanger</t>
  </si>
  <si>
    <t>https://patch.com/massachusetts/andover/andover-man-dies-new-hampshire-hiking-accident</t>
  </si>
  <si>
    <t>Chen</t>
  </si>
  <si>
    <t>Eggleson</t>
  </si>
  <si>
    <t>https://www.backpacker.com/news-and-events/news/new-hampshire-hiker-death-photos/</t>
  </si>
  <si>
    <t>Forman</t>
  </si>
  <si>
    <t>https://whdh.com/news/mass-man-dies-after-falling-while-snowboarding-on-loon-mountain-in-nh/</t>
  </si>
  <si>
    <t>Harvey</t>
  </si>
  <si>
    <t>https://www.dailyleader.com/2022/09/09/prentiss-man-drowns-while-hiking-in-new-hampshire/</t>
  </si>
  <si>
    <t>Hodgman</t>
  </si>
  <si>
    <t>https://www.wmur.com/article/man-killed-fall-hiking-weare-nashua-south/41575226</t>
  </si>
  <si>
    <t>Kohn</t>
  </si>
  <si>
    <t>https://www.nbcnews.com/news/us-news/hiker-falls-death-new-hampshire-mountain-authorities-say-rcna44612</t>
  </si>
  <si>
    <t>Lane</t>
  </si>
  <si>
    <t>https://patch.com/new-hampshire/concord-nh/missing-california-man-s-car-found-new-hampshire</t>
  </si>
  <si>
    <t>Li</t>
  </si>
  <si>
    <t>Milinsky</t>
  </si>
  <si>
    <t>https://www.unionleader.com/news/safety/mass-woman-flown-from-mt-monadnock-after-20-foot-fall/article_7e05c9d2-27cf-54da-9064-28c82fea82a4.html</t>
  </si>
  <si>
    <t>https://www.boston.com/news/local-news/2022/10/24/massachusetts-man-dies-lincoln-new-hampshire-hiking-trail-white-mountains/</t>
  </si>
  <si>
    <t>Papa</t>
  </si>
  <si>
    <t>https://www.necn.com/news/local/woman-dies-hiking-down-nh-mountain-with-fiance-despite-cpr-efforts-on-trail/2818718/</t>
  </si>
  <si>
    <t>Quick</t>
  </si>
  <si>
    <t>https://www.proquest.com/bostonglobe/docview/2697010415/CB448A320F854CC9PQ/5?accountid=12826</t>
  </si>
  <si>
    <t>Sotelo</t>
  </si>
  <si>
    <t>https://www.wcax.com/2022/12/23/young-hiker-who-died-nh-remembered-caring-determined/</t>
  </si>
  <si>
    <t>https://www.bostonglobe.com/2022/09/30/metro/rock-climber-injured-after-falling-cliff-new-hampshire/</t>
  </si>
  <si>
    <t>https://www.vnews.com/Cardigan-Mountain-hiker-suffers-medical-incident-on-trail-and-later-dies-48231793</t>
  </si>
  <si>
    <t>https://www.wmur.com/article/ice-climber-collapses-dies-while-hiking-up-mt-willard-nh/38990081</t>
  </si>
  <si>
    <t>https://www.fosters.com/story/news/2022/08/02/man-found-dead-near-former-granite-state-park-nh/10214469002/</t>
  </si>
  <si>
    <t>Bucknam</t>
  </si>
  <si>
    <t>https://www.concordmonitor.com/Concord-NH-missing-Boscawen-woman-found-in-park-27475975</t>
  </si>
  <si>
    <t>Hak</t>
  </si>
  <si>
    <t>https://www.boston.com/news/local-news/2013/07/02/lowell-woman-dies-after-being-swept-away-by-n-h-river/</t>
  </si>
  <si>
    <t>Glad</t>
  </si>
  <si>
    <t>https://www.conwaydailysun.com/berlin_sun/news/man-drowns-while-swimming-in-ammonoosuc/article_1a3cd337-cf89-5812-ace3-71c60fcb7af4.html</t>
  </si>
  <si>
    <t>Chinh</t>
  </si>
  <si>
    <t>https://www.concordmonitor.com/dragon-star-restaurant-in-concord-nh-closed-for-three-weeks-4479044#:~:text=Thai%20Chinh%2C%2039%2C%20drowned%20at,a%20naturally%20formed%20swimming%20area.</t>
  </si>
  <si>
    <t>Matthews</t>
  </si>
  <si>
    <t>https://www.masslive.com/news/worcester/2017/07/daniel_matthews_of_northboroug.html</t>
  </si>
  <si>
    <t>Olsen</t>
  </si>
  <si>
    <t>https://issuu.com/saintmichaelscollegemagazine/docs/stmikesmagazine_20180110</t>
  </si>
  <si>
    <t>Rosario</t>
  </si>
  <si>
    <t>https://www.nbcboston.com/news/local/swimmer-dead-following-profile-falls-possible-drowning-in-new-hampshire/2813784/</t>
  </si>
  <si>
    <t>https://www.wmur.com/article/body-mississippi-man-connecticut-river-drowning-new-hampshire-vermont-9822/41127411</t>
  </si>
  <si>
    <t>Zukowski</t>
  </si>
  <si>
    <t>https://www.necn.com/news/local/mans-body-recovered-nearly-month-after-he-went-missing-while-fishing-with-friends-nh-state-police/2731313/</t>
  </si>
  <si>
    <t>Dabuliewucz</t>
  </si>
  <si>
    <t>https://www.wmur.com/article/man-drowned-in-pool-pond-in-rindge-nh/40262707</t>
  </si>
  <si>
    <t>https://www.wmur.com/article/kayaker-found-dead-on-ossipee-nh-pond/40948189</t>
  </si>
  <si>
    <t>Khongsouvankham</t>
  </si>
  <si>
    <t>https://www.seacoastonline.com/story/news/local/2022/05/10/newmarket-man-drowns-milton-three-pond/9722841002/</t>
  </si>
  <si>
    <t>https://www.wmur.com/article/man-dies-truck-ice-moultonborough-nh-berry-pond-3-13-22/39420540</t>
  </si>
  <si>
    <t>https://patch.com/new-hampshire/concord-nh/elderly-hooksett-man-dies-lake-winnipesaukee-nh-marine-patrol</t>
  </si>
  <si>
    <t>https://www.wmur.com/article/man-drowns-in-lake-winnipesaukee-after-vessel-capsized/38651475</t>
  </si>
  <si>
    <t>Brown</t>
  </si>
  <si>
    <t>https://www.wmur.com/article/crews-searching-for-missing-man-on-lake-winnipesaukee/37296328</t>
  </si>
  <si>
    <t>Smith</t>
  </si>
  <si>
    <t>https://www.wmur.com/article/body-of-missing-man-recovered-from-androscoggin-river/5212655</t>
  </si>
  <si>
    <t>Ntgari</t>
  </si>
  <si>
    <t>https://patch.com/new-hampshire/concord-nh/marine-patrol-recovers-2-bodies-after-merrimack-river-drownings</t>
  </si>
  <si>
    <t>Usanase</t>
  </si>
  <si>
    <t>Bronchus</t>
  </si>
  <si>
    <t>https://patch.com/new-hampshire/concord-nh/missing-kayaker-identified-merrimack-man-psc-student</t>
  </si>
  <si>
    <t>Liras</t>
  </si>
  <si>
    <t>https://www.wcvb.com/article/vincenzo-lirosi-missing-student-found-dead-december-8-2021/38461157</t>
  </si>
  <si>
    <t>https://www.laconiadailysun.com/news/local/apparent-drowning-in-gilman-pond/article_4fcc4c60-8a60-5fb8-9058-527179ef82de.html</t>
  </si>
  <si>
    <t>https://www.wmur.com/article/teen-drowns-after-jumping-in-pond-from-rope-swing/36789934</t>
  </si>
  <si>
    <t>Philopena</t>
  </si>
  <si>
    <t>spring</t>
  </si>
  <si>
    <t>day</t>
  </si>
  <si>
    <t>https://www.sentinelsource.com/news/local/police-man-dog-die-in-tragic-pond-drowning-in-marlborough/article_4087e1f9-242a-5dc7-9b00-b22e0eb16309.html</t>
  </si>
  <si>
    <t>Laffond</t>
  </si>
  <si>
    <t>https://www.reformer.com/local-news/recovery-mission-ended-deceased-man-identified-as-hinsdale-n-h-resident/article_6d0db84e-f709-5a0e-b805-47f229c58fe5.html</t>
  </si>
  <si>
    <t>https://www.wmur.com/article/missing-swimmer-reported-in-kingston-lake/20924842</t>
  </si>
  <si>
    <t>https://www.conwaydailysun.com/news/local/body-found-floating-in-pond-at-n-conway-inn/article_b6559d8e-f8b3-11ec-a354-dba143a16bb7.html</t>
  </si>
  <si>
    <t>Lyons</t>
  </si>
  <si>
    <t>https://www.conwaydailysun.com/news/local/missing-womans-body-found-in-ossipee-lake/article_ed1c1246-8e77-11eb-bde7-b3e1ce44e673.htmlhttps://www.bostonglobe.com/2022/07/03/metro/merrimack-river-has-claimed-31-lives-12-years-could-future-tragedies-be-prevented/</t>
  </si>
  <si>
    <t>Davis</t>
  </si>
  <si>
    <t>https://whdh.com/news/body-of-woman-who-vanished-from-nh-campground-pulled-from-river/</t>
  </si>
  <si>
    <t>Graham</t>
  </si>
  <si>
    <t>https://www.wcvb.com/article/two-dead-one-missing-after-falling-through-ice-in-lake-winnipesaukee/8733884</t>
  </si>
  <si>
    <t>Gdanian</t>
  </si>
  <si>
    <t>https://manchesterinklink.com/drowning-victim-in-july-12-kayaking-accident-identified/</t>
  </si>
  <si>
    <t>Bilal</t>
  </si>
  <si>
    <t>https://manchesterinklink.com/bedford-teen-drowns-following-canoeing-accident-stark/</t>
  </si>
  <si>
    <t>Daigle</t>
  </si>
  <si>
    <t>https://www.wmur.com/article/connecticut-woman-found-unconscious-in-lake-waukewan-dies/33546807</t>
  </si>
  <si>
    <t>https://www.wmur.com/article/crews-find-body-of-15-year-old-who-disappeared-while-swimming/5212283</t>
  </si>
  <si>
    <t>Kaolian</t>
  </si>
  <si>
    <t>https://www.vnews.com/Man-drowns-in-New-Hampshire-lake-while-boating-11062768</t>
  </si>
  <si>
    <t>https://www.wmur.com/article/massachusetts-man-dies-at-livermore-falls-in-campton/12171625</t>
  </si>
  <si>
    <t>Gonzalez</t>
  </si>
  <si>
    <t>https://www.wmur.com/article/authorities-release-identities-of-merrimack-river-drowning-victims/5201440</t>
  </si>
  <si>
    <t>Mohammed</t>
  </si>
  <si>
    <t>https://www.wmur.com/article/manchester-man-drowns-in-piscataquog-river-sunday/5200325</t>
  </si>
  <si>
    <t>https://www.conwaydailysun.com/news/local/37-year-old-man-drowns-in-echo-lake/article_8058aeec-f918-11eb-8dcd-a7960e3e26ba.html</t>
  </si>
  <si>
    <t>Babula</t>
  </si>
  <si>
    <t>https://www.centralmaine.com/2018/11/12/brother-says-new-hampshire-hunter-died-doing-what-he-loved/</t>
  </si>
  <si>
    <t>Ford</t>
  </si>
  <si>
    <t>https://www.wmur.com/article/two-people-dead-after-atv-crash-in-auburn-police-say/36638735</t>
  </si>
  <si>
    <t>Snow</t>
  </si>
  <si>
    <t>https://www.gazettenet.com/shelburne-teen-death-25892762</t>
  </si>
  <si>
    <t>Reid</t>
  </si>
  <si>
    <t>https://www.boston.com/news/crime/2022/04/25/family-statement-stephen-reid-djeswende-reid-couple-murdered-concord-n-h-walking-trail/</t>
  </si>
  <si>
    <t>Allen</t>
  </si>
  <si>
    <t>https://www.wmur.com/article/toddler-dies-in-apparent-drowning-in-sunapee/5183046</t>
  </si>
  <si>
    <t>Lacroix</t>
  </si>
  <si>
    <t>https://patch.com/new-hampshire/concord-nh/concord-man-drowns-in-the-merrimack-river</t>
  </si>
  <si>
    <t>Mason</t>
  </si>
  <si>
    <t>https://www.wmur.com/article/man-drowns-in-canobie-lake/5174621</t>
  </si>
  <si>
    <t>https://www.wcvb.com/article/man-drowns-on-lake-struggled-before-going-under/8204319</t>
  </si>
  <si>
    <t>Hypothesis: 90% wear helmets. Male skiers.</t>
  </si>
  <si>
    <t>https://nsaa.org/webdocs/Media_Public/IndustryStats/fatality_fact_sheet_2022.pdf</t>
  </si>
  <si>
    <t>New Hampshire makes up 5.5% of all active ski resorts in the U.S., but is responsible for about 0.7 deaths per year, 1.75% (1/57) of all deaths in 2022.</t>
  </si>
  <si>
    <t>No deaths related to lift failures (one man found dead on lift)</t>
  </si>
  <si>
    <t>No skiing, consistent with few snowboarders</t>
  </si>
  <si>
    <t>NSAA reports a gender split at about 60% male and 40% female, making the predominantly male injuries discordant.</t>
  </si>
  <si>
    <t>Ski association reports that the average skier who dies is male, with helmet, hits. Tree on intermediate run, this is supported by our datahttps://www.nsaa.org//media/275270/Fatality_Fact_Sheet_9_1_2016.pdf</t>
  </si>
  <si>
    <t>https://www.vnews.com/skiing-deaths-history-new-hampshrie-8434377</t>
  </si>
  <si>
    <t>Overall</t>
  </si>
  <si>
    <t>Avg Age</t>
  </si>
  <si>
    <t>OOS (%)</t>
  </si>
  <si>
    <t>Male (%)</t>
  </si>
  <si>
    <t>Female (%)</t>
  </si>
  <si>
    <t>Fall (%)</t>
  </si>
  <si>
    <t>Hypothermia/Exposure</t>
  </si>
  <si>
    <t>Falling Object</t>
  </si>
  <si>
    <t>Solo (%)</t>
  </si>
  <si>
    <t>Waterfall (%)</t>
  </si>
  <si>
    <t>Mt Washington (%)</t>
  </si>
  <si>
    <t>Presidential Range (%)</t>
  </si>
  <si>
    <t>2012-2022</t>
  </si>
  <si>
    <t>Older men are dying most often, especially in-state NH men.</t>
  </si>
  <si>
    <t>Toss 13 out?</t>
  </si>
  <si>
    <t>0-13</t>
  </si>
  <si>
    <t>13-</t>
  </si>
  <si>
    <t>Analytical, observational, real world evidence??</t>
  </si>
  <si>
    <t>Future studies needed to examine causal inference - if interventions were made how would things change, effective or ineffectiveness of fees.</t>
  </si>
  <si>
    <t>IN (%)</t>
  </si>
  <si>
    <t>Warm</t>
  </si>
  <si>
    <t>Cold</t>
  </si>
  <si>
    <t>Event Type</t>
  </si>
  <si>
    <t>7_July</t>
  </si>
  <si>
    <t>Six Husbands</t>
  </si>
  <si>
    <t>Mt. Jefferson</t>
  </si>
  <si>
    <t>4000 Footers</t>
  </si>
  <si>
    <t>**</t>
  </si>
  <si>
    <t>Los Angeles</t>
  </si>
  <si>
    <t>20 - 29</t>
  </si>
  <si>
    <t>Negligent</t>
  </si>
  <si>
    <t>Lost - Map/Headlamp/Panic</t>
  </si>
  <si>
    <t>No Info</t>
  </si>
  <si>
    <t>4_April</t>
  </si>
  <si>
    <t>Falling Waters</t>
  </si>
  <si>
    <t>Franconia Ridge</t>
  </si>
  <si>
    <t>Montreal</t>
  </si>
  <si>
    <t>Canada</t>
  </si>
  <si>
    <t>5_May</t>
  </si>
  <si>
    <t>Drummondville</t>
  </si>
  <si>
    <t>0 - 19</t>
  </si>
  <si>
    <t>No Negligence</t>
  </si>
  <si>
    <t>99_October</t>
  </si>
  <si>
    <t>Near Peak</t>
  </si>
  <si>
    <t>Mt. Chocorua</t>
  </si>
  <si>
    <t>52 WAV</t>
  </si>
  <si>
    <t>Ottawa</t>
  </si>
  <si>
    <t>60 - 69</t>
  </si>
  <si>
    <t>Lower Leg Injury</t>
  </si>
  <si>
    <t xml:space="preserve">Mahoosuc Trail </t>
  </si>
  <si>
    <t>Mt. Success</t>
  </si>
  <si>
    <t>CO</t>
  </si>
  <si>
    <t>3_March</t>
  </si>
  <si>
    <t>Downes Brook Trail</t>
  </si>
  <si>
    <t>Tripyramids</t>
  </si>
  <si>
    <t>New Canaan</t>
  </si>
  <si>
    <t>30 - 39</t>
  </si>
  <si>
    <t>White Dot Trail</t>
  </si>
  <si>
    <t>Mt. Monadnock</t>
  </si>
  <si>
    <t>Ledyard</t>
  </si>
  <si>
    <t>Welch and Dickey Loop Trail</t>
  </si>
  <si>
    <t>Welch Dickey</t>
  </si>
  <si>
    <t>Old Saybrook</t>
  </si>
  <si>
    <t>50 - 59</t>
  </si>
  <si>
    <t>Jacksonville</t>
  </si>
  <si>
    <t>Reckless Behavior</t>
  </si>
  <si>
    <t>6_June</t>
  </si>
  <si>
    <t>North Twin Trail</t>
  </si>
  <si>
    <t>N. Twin</t>
  </si>
  <si>
    <t>Sarasota</t>
  </si>
  <si>
    <t>Jewell Trail</t>
  </si>
  <si>
    <t>Mt. Washington</t>
  </si>
  <si>
    <t xml:space="preserve"> Atlanta</t>
  </si>
  <si>
    <t>IN</t>
  </si>
  <si>
    <t>40 - 49</t>
  </si>
  <si>
    <t>Fatigue</t>
  </si>
  <si>
    <t>1_January</t>
  </si>
  <si>
    <t>Zealand</t>
  </si>
  <si>
    <t xml:space="preserve">Zealand </t>
  </si>
  <si>
    <t>Southborough</t>
  </si>
  <si>
    <t>2_February</t>
  </si>
  <si>
    <t xml:space="preserve">Mt. Major </t>
  </si>
  <si>
    <t>Mt. Major</t>
  </si>
  <si>
    <t>Belknaps</t>
  </si>
  <si>
    <t>Topsfield</t>
  </si>
  <si>
    <t>Miscellaneous - Head/Shoulder/Other</t>
  </si>
  <si>
    <t>Medford</t>
  </si>
  <si>
    <t>Huntington</t>
  </si>
  <si>
    <t>Somerville</t>
  </si>
  <si>
    <t>Death</t>
  </si>
  <si>
    <t>Boston</t>
  </si>
  <si>
    <t>Mt. Washington Auto Road</t>
  </si>
  <si>
    <t>Dracut</t>
  </si>
  <si>
    <t>Mt. Kearsarge Trail</t>
  </si>
  <si>
    <t>Mt. Kearsarge</t>
  </si>
  <si>
    <t>Spencer</t>
  </si>
  <si>
    <t>Carter Moriah Trail</t>
  </si>
  <si>
    <t>Mt. Moriah</t>
  </si>
  <si>
    <t>White Cross Trail</t>
  </si>
  <si>
    <t>70 - 79</t>
  </si>
  <si>
    <t>Cascade Brook Trail</t>
  </si>
  <si>
    <t>Kinsmans</t>
  </si>
  <si>
    <t>Melrose</t>
  </si>
  <si>
    <t>Caps Ridge Trail</t>
  </si>
  <si>
    <t>Pepperell</t>
  </si>
  <si>
    <t>Roslandale</t>
  </si>
  <si>
    <t>Bondcliff Trail</t>
  </si>
  <si>
    <t>Mt. Bond</t>
  </si>
  <si>
    <t xml:space="preserve">Dorchester </t>
  </si>
  <si>
    <t>Rollins Trail</t>
  </si>
  <si>
    <t>Whiteface</t>
  </si>
  <si>
    <t xml:space="preserve">Andover </t>
  </si>
  <si>
    <t>Millbury</t>
  </si>
  <si>
    <t>Edmand Path</t>
  </si>
  <si>
    <t>Mt. Eisenhower</t>
  </si>
  <si>
    <t>Chestnut Hill</t>
  </si>
  <si>
    <t xml:space="preserve">8_August </t>
  </si>
  <si>
    <t>Sutton</t>
  </si>
  <si>
    <t>Tuckerman Ravine Trail</t>
  </si>
  <si>
    <t>North Andover</t>
  </si>
  <si>
    <t xml:space="preserve">Lawrence </t>
  </si>
  <si>
    <t>Cannon Mountain</t>
  </si>
  <si>
    <t>North Attleboro</t>
  </si>
  <si>
    <t>Lake Solitude</t>
  </si>
  <si>
    <t>Sunapee</t>
  </si>
  <si>
    <t>No List</t>
  </si>
  <si>
    <t>Charlton</t>
  </si>
  <si>
    <t>Brighton</t>
  </si>
  <si>
    <t>Mt. Surprise</t>
  </si>
  <si>
    <t>Mendon</t>
  </si>
  <si>
    <t>9_September</t>
  </si>
  <si>
    <t>Falling Waters Trail</t>
  </si>
  <si>
    <t xml:space="preserve">Natick </t>
  </si>
  <si>
    <t>Carriage Road Trail</t>
  </si>
  <si>
    <t>Mt. Moosilauke</t>
  </si>
  <si>
    <t>Northborough</t>
  </si>
  <si>
    <t>Lincoln Woods Trail</t>
  </si>
  <si>
    <t>Owls Head</t>
  </si>
  <si>
    <t>Harwich,</t>
  </si>
  <si>
    <t>Greeley Pond Trail</t>
  </si>
  <si>
    <t>Mt. Osceola</t>
  </si>
  <si>
    <t>Haverhill</t>
  </si>
  <si>
    <t>Kinsman Ridge trail</t>
  </si>
  <si>
    <t>Bridal Veil Falls</t>
  </si>
  <si>
    <t xml:space="preserve">Wakefield </t>
  </si>
  <si>
    <t>Foxborough</t>
  </si>
  <si>
    <t>Blue Trail</t>
  </si>
  <si>
    <t>Newburyport</t>
  </si>
  <si>
    <t>Liberty Spring Trail</t>
  </si>
  <si>
    <t>Mt. Liberty</t>
  </si>
  <si>
    <t xml:space="preserve">Greenfield </t>
  </si>
  <si>
    <t>Middle Carter</t>
  </si>
  <si>
    <t>Fall River</t>
  </si>
  <si>
    <t>Medical Issue</t>
  </si>
  <si>
    <t>Morgan Percival Trail</t>
  </si>
  <si>
    <t>Mt. Percival</t>
  </si>
  <si>
    <t>Brockton</t>
  </si>
  <si>
    <t>Baldface Trail</t>
  </si>
  <si>
    <t>South Baldface</t>
  </si>
  <si>
    <t>Windham</t>
  </si>
  <si>
    <t>South Moat Trail</t>
  </si>
  <si>
    <t>Moat Mountain</t>
  </si>
  <si>
    <t>Bethel</t>
  </si>
  <si>
    <t>Black Snout Trail</t>
  </si>
  <si>
    <t>Mt. Shaw</t>
  </si>
  <si>
    <t xml:space="preserve">Bangor </t>
  </si>
  <si>
    <t>Holt Trail</t>
  </si>
  <si>
    <t>Mt. Cardigan</t>
  </si>
  <si>
    <t>St. Louis</t>
  </si>
  <si>
    <t xml:space="preserve">Apex </t>
  </si>
  <si>
    <t>Lincoln's Throat</t>
  </si>
  <si>
    <t>Portsmouth</t>
  </si>
  <si>
    <t>Hancock Trail</t>
  </si>
  <si>
    <t>Hancocks</t>
  </si>
  <si>
    <t>Tuckerman</t>
  </si>
  <si>
    <t>Campton</t>
  </si>
  <si>
    <t>Flume Gorge</t>
  </si>
  <si>
    <t>Mt. Flume</t>
  </si>
  <si>
    <t>Manchester</t>
  </si>
  <si>
    <t>Derry</t>
  </si>
  <si>
    <t>Isolation Trail</t>
  </si>
  <si>
    <t>Mt. Isolation</t>
  </si>
  <si>
    <t>Newbury</t>
  </si>
  <si>
    <t>Contoocook</t>
  </si>
  <si>
    <t>Troy</t>
  </si>
  <si>
    <t>Garfield Ridge</t>
  </si>
  <si>
    <t>Nashua</t>
  </si>
  <si>
    <t>Mt. Cabot</t>
  </si>
  <si>
    <t>Lancaster</t>
  </si>
  <si>
    <t xml:space="preserve">Gale River Loop </t>
  </si>
  <si>
    <t>Mt. Garfield</t>
  </si>
  <si>
    <t xml:space="preserve">Glen Boulder Trail </t>
  </si>
  <si>
    <t xml:space="preserve">Meredith </t>
  </si>
  <si>
    <t xml:space="preserve">Nashua </t>
  </si>
  <si>
    <t>Greenleaf Trail</t>
  </si>
  <si>
    <t>Concord</t>
  </si>
  <si>
    <t>Marlborough trail</t>
  </si>
  <si>
    <t xml:space="preserve">Troy </t>
  </si>
  <si>
    <t>Pine Mt.ain Trail</t>
  </si>
  <si>
    <t>Pine Mountain</t>
  </si>
  <si>
    <t>Milan</t>
  </si>
  <si>
    <t>N/A</t>
  </si>
  <si>
    <t>Kuncanowet Town Forest</t>
  </si>
  <si>
    <t>Richmond</t>
  </si>
  <si>
    <t>Signal Ridge</t>
  </si>
  <si>
    <t>Mt. Carrigain</t>
  </si>
  <si>
    <t>Greenland</t>
  </si>
  <si>
    <t>Blueberry Ledge Trail</t>
  </si>
  <si>
    <t>Belmont</t>
  </si>
  <si>
    <t>Tuckerman Ravine</t>
  </si>
  <si>
    <t>Mt. Tabor</t>
  </si>
  <si>
    <t>UNH Trail</t>
  </si>
  <si>
    <t>Hedgehog</t>
  </si>
  <si>
    <t>Basking Ridge</t>
  </si>
  <si>
    <t>Ridge Trail</t>
  </si>
  <si>
    <t>Fox State Forest</t>
  </si>
  <si>
    <t>Tom River</t>
  </si>
  <si>
    <t>Barnegat</t>
  </si>
  <si>
    <t>Dry River Trail</t>
  </si>
  <si>
    <t>Stairs</t>
  </si>
  <si>
    <t>Craryville</t>
  </si>
  <si>
    <t>Lions Head</t>
  </si>
  <si>
    <t>Dublin</t>
  </si>
  <si>
    <t>OH</t>
  </si>
  <si>
    <t>80 - 89</t>
  </si>
  <si>
    <t>Gorge Brook</t>
  </si>
  <si>
    <t>Collegeville</t>
  </si>
  <si>
    <t>PA</t>
  </si>
  <si>
    <t>Marietta</t>
  </si>
  <si>
    <t>Norrisville</t>
  </si>
  <si>
    <t>Crawford Path</t>
  </si>
  <si>
    <t>Philadelphia</t>
  </si>
  <si>
    <t>Little Monadnock Trail</t>
  </si>
  <si>
    <t>Little Monadnock</t>
  </si>
  <si>
    <t>North Smithfield</t>
  </si>
  <si>
    <t>Mt. Pierce</t>
  </si>
  <si>
    <t>Cumberland</t>
  </si>
  <si>
    <t>Providence</t>
  </si>
  <si>
    <t>Pascoag</t>
  </si>
  <si>
    <t>Mapleville</t>
  </si>
  <si>
    <t>Scituate</t>
  </si>
  <si>
    <t xml:space="preserve">Reading </t>
  </si>
  <si>
    <t>UK</t>
  </si>
  <si>
    <t>Left Chute - Tuckerman</t>
  </si>
  <si>
    <t>Cannon Cliffs</t>
  </si>
  <si>
    <t>Burts Ravine</t>
  </si>
  <si>
    <t>Colchester</t>
  </si>
  <si>
    <t xml:space="preserve">Norwich </t>
  </si>
  <si>
    <t xml:space="preserve">Lacrosse </t>
  </si>
  <si>
    <t>WI</t>
  </si>
  <si>
    <t>Webster Cliff Trail</t>
  </si>
  <si>
    <t>Mt. Webster</t>
  </si>
  <si>
    <t>Morgantown</t>
  </si>
  <si>
    <t>WV</t>
  </si>
  <si>
    <t>Black Angel Trail</t>
  </si>
  <si>
    <t>Carter Dome</t>
  </si>
  <si>
    <t xml:space="preserve">Lake Forest </t>
  </si>
  <si>
    <t xml:space="preserve">Westport </t>
  </si>
  <si>
    <t>Diana's Bath</t>
  </si>
  <si>
    <t xml:space="preserve">Coventry </t>
  </si>
  <si>
    <t>Stoney Brook Trail</t>
  </si>
  <si>
    <t xml:space="preserve">Meriden </t>
  </si>
  <si>
    <t>Sarasota, FL</t>
  </si>
  <si>
    <t>999_November</t>
  </si>
  <si>
    <t>Eastside Trail</t>
  </si>
  <si>
    <t>Pemigewasset River</t>
  </si>
  <si>
    <t>Ft. Lauderdale</t>
  </si>
  <si>
    <t>Funhouse climbing route</t>
  </si>
  <si>
    <t>Atlanta</t>
  </si>
  <si>
    <t>GA</t>
  </si>
  <si>
    <t>North Attleboro, MA</t>
  </si>
  <si>
    <t>White Dot</t>
  </si>
  <si>
    <t>Arlington</t>
  </si>
  <si>
    <t>Old Bridal</t>
  </si>
  <si>
    <t>Quncy</t>
  </si>
  <si>
    <t>Wentworth Trail</t>
  </si>
  <si>
    <t>Mt. Israel</t>
  </si>
  <si>
    <t>Whitehorse Ledge</t>
  </si>
  <si>
    <t xml:space="preserve">Worcester </t>
  </si>
  <si>
    <t>Mt. Tecumseh Trail</t>
  </si>
  <si>
    <t>Mt. Tecumseh</t>
  </si>
  <si>
    <t>Framingham</t>
  </si>
  <si>
    <t xml:space="preserve">Qunicy </t>
  </si>
  <si>
    <t>Welch Dickey Trail</t>
  </si>
  <si>
    <t>Watson Path</t>
  </si>
  <si>
    <t>Mt. Madison</t>
  </si>
  <si>
    <t>Sugarloaf Trail</t>
  </si>
  <si>
    <t>Middle Sugarloaf</t>
  </si>
  <si>
    <t xml:space="preserve">Weston </t>
  </si>
  <si>
    <t>Bolles Trail</t>
  </si>
  <si>
    <t xml:space="preserve">Somerville </t>
  </si>
  <si>
    <t>North Moat Trail</t>
  </si>
  <si>
    <t xml:space="preserve">Milton </t>
  </si>
  <si>
    <t>Mashpee</t>
  </si>
  <si>
    <t>Mt. Lafayette</t>
  </si>
  <si>
    <t>Needham</t>
  </si>
  <si>
    <t>Rumney Rocks</t>
  </si>
  <si>
    <t>Woburn</t>
  </si>
  <si>
    <t>Pumpelly Trail</t>
  </si>
  <si>
    <t xml:space="preserve">Nahant </t>
  </si>
  <si>
    <t>Liberty Springs Trail</t>
  </si>
  <si>
    <t>Cambridge</t>
  </si>
  <si>
    <t>Byfield</t>
  </si>
  <si>
    <t>Franconia Ridge Trail</t>
  </si>
  <si>
    <t>Lynn</t>
  </si>
  <si>
    <t>Rumney Rocks climbing route</t>
  </si>
  <si>
    <t>Ashburnham</t>
  </si>
  <si>
    <t>Ice Gultch Trail</t>
  </si>
  <si>
    <t>Ice Gultch</t>
  </si>
  <si>
    <t xml:space="preserve">Marlborough </t>
  </si>
  <si>
    <t>Methuen</t>
  </si>
  <si>
    <t>Lonesome Lake</t>
  </si>
  <si>
    <t>Tewksbury</t>
  </si>
  <si>
    <t>Castle Ravine Trail</t>
  </si>
  <si>
    <t xml:space="preserve">Lutherville </t>
  </si>
  <si>
    <t>MD</t>
  </si>
  <si>
    <t>Mt. Meader Trail</t>
  </si>
  <si>
    <t>Mt. Meader</t>
  </si>
  <si>
    <t>Fryeburg</t>
  </si>
  <si>
    <t>Champney Brook Trail</t>
  </si>
  <si>
    <t xml:space="preserve">Freeport </t>
  </si>
  <si>
    <t>Edgewater</t>
  </si>
  <si>
    <t>MI</t>
  </si>
  <si>
    <t>Clarkstown</t>
  </si>
  <si>
    <t>Garfield Ridge Trail</t>
  </si>
  <si>
    <t>MN</t>
  </si>
  <si>
    <t>9999_December</t>
  </si>
  <si>
    <t>Madame Sherri Forest</t>
  </si>
  <si>
    <t>Mt. Willey Trail</t>
  </si>
  <si>
    <t>Mt. Willey</t>
  </si>
  <si>
    <t xml:space="preserve">Wentworth </t>
  </si>
  <si>
    <t>Cog Rail Trail</t>
  </si>
  <si>
    <t>Bartlett</t>
  </si>
  <si>
    <t>No Trail</t>
  </si>
  <si>
    <t>Prescott Road - Peterborough</t>
  </si>
  <si>
    <t xml:space="preserve">Peterborough </t>
  </si>
  <si>
    <t>Loudon, NH Woods</t>
  </si>
  <si>
    <t>Rochester</t>
  </si>
  <si>
    <t>South Moat</t>
  </si>
  <si>
    <t>North Conway</t>
  </si>
  <si>
    <t>Great Gulf Trail</t>
  </si>
  <si>
    <t>Berlin</t>
  </si>
  <si>
    <t>Kate Sleeper</t>
  </si>
  <si>
    <t xml:space="preserve">Lyman </t>
  </si>
  <si>
    <t>Blueberry Pasture / Purple Loop</t>
  </si>
  <si>
    <t>Basin Cascade Trail</t>
  </si>
  <si>
    <t xml:space="preserve">Manchester </t>
  </si>
  <si>
    <t>Lions Head Trail</t>
  </si>
  <si>
    <t>Center Ossipee</t>
  </si>
  <si>
    <t>Kilburn Loop Trail</t>
  </si>
  <si>
    <t>Pisgah State Park</t>
  </si>
  <si>
    <t>Keene</t>
  </si>
  <si>
    <t>Table Mt.ain Trail</t>
  </si>
  <si>
    <t>Table Mountain</t>
  </si>
  <si>
    <t>Middle Sugarloaf Trail</t>
  </si>
  <si>
    <t>Merrimack</t>
  </si>
  <si>
    <t>Kinsman Ridge Trail</t>
  </si>
  <si>
    <t>Mt. Wolf</t>
  </si>
  <si>
    <t xml:space="preserve">Plymouth </t>
  </si>
  <si>
    <t>Champney Brook</t>
  </si>
  <si>
    <t xml:space="preserve">Belmont </t>
  </si>
  <si>
    <t>Ledge Trail</t>
  </si>
  <si>
    <t>Ossipee</t>
  </si>
  <si>
    <t>Black Cap trai</t>
  </si>
  <si>
    <t>Black Cap</t>
  </si>
  <si>
    <t>Seabrook</t>
  </si>
  <si>
    <t>Fauver East Trail</t>
  </si>
  <si>
    <t xml:space="preserve">Center Harbor </t>
  </si>
  <si>
    <t>Georgiana Falls</t>
  </si>
  <si>
    <t>North Brunswick</t>
  </si>
  <si>
    <t>Hedgehog Mountain</t>
  </si>
  <si>
    <t>Jackson</t>
  </si>
  <si>
    <t>Middle Mt.ain Trail</t>
  </si>
  <si>
    <t>Middle Mountain</t>
  </si>
  <si>
    <t>Lake Hopatcong</t>
  </si>
  <si>
    <t>Jersey City</t>
  </si>
  <si>
    <t>Red Ridge Trail</t>
  </si>
  <si>
    <t>Middle Trail</t>
  </si>
  <si>
    <t>Peaked Mountain</t>
  </si>
  <si>
    <t>Black Cap Trail</t>
  </si>
  <si>
    <t>Hicksville</t>
  </si>
  <si>
    <t xml:space="preserve">New York </t>
  </si>
  <si>
    <t>Thin Air Approach Trail</t>
  </si>
  <si>
    <t xml:space="preserve">Columbia Station </t>
  </si>
  <si>
    <t xml:space="preserve">State College </t>
  </si>
  <si>
    <t>Allentown</t>
  </si>
  <si>
    <t xml:space="preserve">Providence </t>
  </si>
  <si>
    <t>Mt. Osceola Trail</t>
  </si>
  <si>
    <t>Warwick</t>
  </si>
  <si>
    <t xml:space="preserve">Warwick </t>
  </si>
  <si>
    <t>North Kingston</t>
  </si>
  <si>
    <t>Diana's Bath Trail</t>
  </si>
  <si>
    <t>East Greenwich</t>
  </si>
  <si>
    <t>Old Paugus Trail</t>
  </si>
  <si>
    <t>Mt. Paugus</t>
  </si>
  <si>
    <t>Henderson</t>
  </si>
  <si>
    <t>TN</t>
  </si>
  <si>
    <t>Bushwhack</t>
  </si>
  <si>
    <t>The Watcher</t>
  </si>
  <si>
    <t>Waterford</t>
  </si>
  <si>
    <t>Piper Trail</t>
  </si>
  <si>
    <t>San Jose</t>
  </si>
  <si>
    <t>Group</t>
  </si>
  <si>
    <t>Welch Dickey Loop</t>
  </si>
  <si>
    <t xml:space="preserve">West Haven </t>
  </si>
  <si>
    <t xml:space="preserve">Madison Gulf Trail </t>
  </si>
  <si>
    <t>Mt. Adams</t>
  </si>
  <si>
    <t xml:space="preserve">Woodbury </t>
  </si>
  <si>
    <t>Flume Slide Trail</t>
  </si>
  <si>
    <t>Hartford</t>
  </si>
  <si>
    <t>Moat Mt.ain Trail</t>
  </si>
  <si>
    <t>Moat Mountains</t>
  </si>
  <si>
    <t>Avon</t>
  </si>
  <si>
    <t>Naugatuck</t>
  </si>
  <si>
    <t>Redding</t>
  </si>
  <si>
    <t>Gulf of Slides</t>
  </si>
  <si>
    <t>Boot Spur</t>
  </si>
  <si>
    <t>Neward</t>
  </si>
  <si>
    <t>DE</t>
  </si>
  <si>
    <t>Garfield Pond</t>
  </si>
  <si>
    <t xml:space="preserve">Manhattan </t>
  </si>
  <si>
    <t>KS</t>
  </si>
  <si>
    <t xml:space="preserve">Cambridge </t>
  </si>
  <si>
    <t>Downes Brook</t>
  </si>
  <si>
    <t>South Tripyramid</t>
  </si>
  <si>
    <t>Glencliff Trail</t>
  </si>
  <si>
    <t>Plymouth</t>
  </si>
  <si>
    <t>White Arrow</t>
  </si>
  <si>
    <t>Winchendon</t>
  </si>
  <si>
    <t>Carver</t>
  </si>
  <si>
    <t>Lawrence</t>
  </si>
  <si>
    <t>Hanover</t>
  </si>
  <si>
    <t>Lexington</t>
  </si>
  <si>
    <t>Westford</t>
  </si>
  <si>
    <t>Lion Head</t>
  </si>
  <si>
    <t>Waltham</t>
  </si>
  <si>
    <t>Mt. Hedgehog</t>
  </si>
  <si>
    <t>Westboro</t>
  </si>
  <si>
    <t>Old Bridal Path</t>
  </si>
  <si>
    <t>Caps Ridge</t>
  </si>
  <si>
    <t xml:space="preserve">Beverly </t>
  </si>
  <si>
    <t>Huntington Ravine Trail</t>
  </si>
  <si>
    <t>Sudbury</t>
  </si>
  <si>
    <t>Chelmsford</t>
  </si>
  <si>
    <t>Mt. Garfield Trail</t>
  </si>
  <si>
    <t>Weymouth</t>
  </si>
  <si>
    <t>Beverly</t>
  </si>
  <si>
    <t>Rocky Branch</t>
  </si>
  <si>
    <t>Maynard</t>
  </si>
  <si>
    <t>Wildcat Ridge Trail</t>
  </si>
  <si>
    <t>Finksburg</t>
  </si>
  <si>
    <t xml:space="preserve">Baltimore </t>
  </si>
  <si>
    <t>Baldface Circle Trail</t>
  </si>
  <si>
    <t>Suth Baldface Mountain</t>
  </si>
  <si>
    <t>Chatham</t>
  </si>
  <si>
    <t>Berwick</t>
  </si>
  <si>
    <t>Buxton</t>
  </si>
  <si>
    <t>Casco</t>
  </si>
  <si>
    <t xml:space="preserve">Belfast </t>
  </si>
  <si>
    <t>Sphinx Trail</t>
  </si>
  <si>
    <t>New Gloucester</t>
  </si>
  <si>
    <t>Parker Mt.ain Trail</t>
  </si>
  <si>
    <t>Mt. Parker</t>
  </si>
  <si>
    <t>Bridgeton</t>
  </si>
  <si>
    <t>Rattlesnake Island</t>
  </si>
  <si>
    <t>Saco</t>
  </si>
  <si>
    <t xml:space="preserve">Yarmouth </t>
  </si>
  <si>
    <t>Railroad tracks</t>
  </si>
  <si>
    <t>Crawford Notch</t>
  </si>
  <si>
    <t xml:space="preserve">Elizabeth </t>
  </si>
  <si>
    <t>Auburn</t>
  </si>
  <si>
    <t>Lewiston</t>
  </si>
  <si>
    <t>Flume gorge Trail</t>
  </si>
  <si>
    <t>Webster</t>
  </si>
  <si>
    <t xml:space="preserve">Mt. Webster </t>
  </si>
  <si>
    <t>Londonderry</t>
  </si>
  <si>
    <t>Mt. Potash Trail</t>
  </si>
  <si>
    <t>Mt. Potash</t>
  </si>
  <si>
    <t>Conway</t>
  </si>
  <si>
    <t>Loundon</t>
  </si>
  <si>
    <t>Anna Goat Red Trail</t>
  </si>
  <si>
    <t>Mt. Shannon</t>
  </si>
  <si>
    <t>Center Barnstead</t>
  </si>
  <si>
    <t>Bog Brook Trail</t>
  </si>
  <si>
    <t>Wild River</t>
  </si>
  <si>
    <t>Sandown</t>
  </si>
  <si>
    <t>Liberty Trail</t>
  </si>
  <si>
    <t xml:space="preserve">Dover </t>
  </si>
  <si>
    <t>Champney Falls</t>
  </si>
  <si>
    <t>Lincoln</t>
  </si>
  <si>
    <t>Laconia</t>
  </si>
  <si>
    <t>Moriah Brook Trail</t>
  </si>
  <si>
    <t>Strafford</t>
  </si>
  <si>
    <t>Cantebury Woods</t>
  </si>
  <si>
    <t>Canterbury</t>
  </si>
  <si>
    <t xml:space="preserve">Londonderry </t>
  </si>
  <si>
    <t>Lincoln Woods</t>
  </si>
  <si>
    <t>Somersworth</t>
  </si>
  <si>
    <t>Alton</t>
  </si>
  <si>
    <t>Spur Trail</t>
  </si>
  <si>
    <t>Moultonborough</t>
  </si>
  <si>
    <t>Marlboro Trail</t>
  </si>
  <si>
    <t>Swanzey</t>
  </si>
  <si>
    <t>Stratham</t>
  </si>
  <si>
    <t>Boulder Loop Trail</t>
  </si>
  <si>
    <t xml:space="preserve">Boulder Loop </t>
  </si>
  <si>
    <t>Brunswick</t>
  </si>
  <si>
    <t>Weetamoo Trail</t>
  </si>
  <si>
    <t>Farmington</t>
  </si>
  <si>
    <t>Valley Way</t>
  </si>
  <si>
    <t>Ted Trail</t>
  </si>
  <si>
    <t>Pack Monadnock</t>
  </si>
  <si>
    <t>Kinsman Ridge Tral</t>
  </si>
  <si>
    <t>Pittsburg</t>
  </si>
  <si>
    <t>Bennington</t>
  </si>
  <si>
    <t>Castle in Clouds</t>
  </si>
  <si>
    <t>Castle in the Clouds</t>
  </si>
  <si>
    <t>Rattle River trail</t>
  </si>
  <si>
    <t>Sandwich</t>
  </si>
  <si>
    <t xml:space="preserve">New Market </t>
  </si>
  <si>
    <t>Mt. Martha Trail</t>
  </si>
  <si>
    <t>Mt. Martha</t>
  </si>
  <si>
    <t>Northwood</t>
  </si>
  <si>
    <t>Manning Trail</t>
  </si>
  <si>
    <t>Grafton</t>
  </si>
  <si>
    <t>Durham</t>
  </si>
  <si>
    <t>Edmands Path</t>
  </si>
  <si>
    <t>White Ledge Loop</t>
  </si>
  <si>
    <t>Doublehead</t>
  </si>
  <si>
    <t>Doublehead Mountain</t>
  </si>
  <si>
    <t>Montclair</t>
  </si>
  <si>
    <t>Los Alamos</t>
  </si>
  <si>
    <t>NM</t>
  </si>
  <si>
    <t>Queensbury</t>
  </si>
  <si>
    <t>Buffalo</t>
  </si>
  <si>
    <t>Beaver Brook Trail</t>
  </si>
  <si>
    <t>Mt. Morgan Trail</t>
  </si>
  <si>
    <t xml:space="preserve">Mt. Morgan </t>
  </si>
  <si>
    <t>Lehighton</t>
  </si>
  <si>
    <t>Skookumchuck</t>
  </si>
  <si>
    <t>Appalachian Trail</t>
  </si>
  <si>
    <t>Smarts Mountain</t>
  </si>
  <si>
    <t>Sioux Falls</t>
  </si>
  <si>
    <t>SD</t>
  </si>
  <si>
    <t xml:space="preserve">Johnson City </t>
  </si>
  <si>
    <t>Great Gulf</t>
  </si>
  <si>
    <t>Whitney</t>
  </si>
  <si>
    <t>TX</t>
  </si>
  <si>
    <t>VA</t>
  </si>
  <si>
    <t>White Cross</t>
  </si>
  <si>
    <t xml:space="preserve">Winchester </t>
  </si>
  <si>
    <t xml:space="preserve">Burlington </t>
  </si>
  <si>
    <t>Ammonoosuc Ravine</t>
  </si>
  <si>
    <t xml:space="preserve">Lincoln </t>
  </si>
  <si>
    <t>Gilman</t>
  </si>
  <si>
    <t>Webster Jackson Trail</t>
  </si>
  <si>
    <t>Montpelier</t>
  </si>
  <si>
    <t>12_December</t>
  </si>
  <si>
    <t>Gorge Brook Trail</t>
  </si>
  <si>
    <t>AR</t>
  </si>
  <si>
    <t>8_August</t>
  </si>
  <si>
    <t>York</t>
  </si>
  <si>
    <t>AUS</t>
  </si>
  <si>
    <t>San Diego</t>
  </si>
  <si>
    <t>Auto road</t>
  </si>
  <si>
    <t>CND</t>
  </si>
  <si>
    <t xml:space="preserve">Ormond Beach </t>
  </si>
  <si>
    <t>Hammond Trail</t>
  </si>
  <si>
    <t>Darien</t>
  </si>
  <si>
    <t>Valley Way Trail</t>
  </si>
  <si>
    <t xml:space="preserve">Bloomfield </t>
  </si>
  <si>
    <t>Livermore</t>
  </si>
  <si>
    <t>Meriden</t>
  </si>
  <si>
    <t>Middletown</t>
  </si>
  <si>
    <t>Mt. Jackson</t>
  </si>
  <si>
    <t>Wilmington</t>
  </si>
  <si>
    <t xml:space="preserve">Panama City </t>
  </si>
  <si>
    <t>Bradenton</t>
  </si>
  <si>
    <t>Melbourne</t>
  </si>
  <si>
    <t>Boca Raton</t>
  </si>
  <si>
    <t>Lambert Ridge Trail</t>
  </si>
  <si>
    <t>Groton</t>
  </si>
  <si>
    <t>Uknown</t>
  </si>
  <si>
    <t>South Moat Mt.ain Trail</t>
  </si>
  <si>
    <t>Essex</t>
  </si>
  <si>
    <t>Old Half Way House Trail</t>
  </si>
  <si>
    <t>Holliston</t>
  </si>
  <si>
    <t>Gale River Trail</t>
  </si>
  <si>
    <t>Galehead</t>
  </si>
  <si>
    <t>Longmeadow</t>
  </si>
  <si>
    <t>Newton</t>
  </si>
  <si>
    <t>Humps Hound</t>
  </si>
  <si>
    <t>Lowell</t>
  </si>
  <si>
    <t>Dicey's Mill Trail</t>
  </si>
  <si>
    <t>Mt. Passaconway</t>
  </si>
  <si>
    <t>Gulfside Trail</t>
  </si>
  <si>
    <t>Mt. Clay</t>
  </si>
  <si>
    <t>Walpole</t>
  </si>
  <si>
    <t>Norwell</t>
  </si>
  <si>
    <t>Old Bridle Path</t>
  </si>
  <si>
    <t>Ammonoosuc Ravine Trail</t>
  </si>
  <si>
    <t>Carriage Road</t>
  </si>
  <si>
    <t>Zealand Hut</t>
  </si>
  <si>
    <t>Mt. Zealand</t>
  </si>
  <si>
    <t>Boylston</t>
  </si>
  <si>
    <t>Andrew Brook Trail</t>
  </si>
  <si>
    <t>Mt. Sunapee</t>
  </si>
  <si>
    <t xml:space="preserve">Revere </t>
  </si>
  <si>
    <t>10_October</t>
  </si>
  <si>
    <t>Salisbury</t>
  </si>
  <si>
    <t>Clear Brook Trail</t>
  </si>
  <si>
    <t>11_November</t>
  </si>
  <si>
    <t xml:space="preserve">Westford </t>
  </si>
  <si>
    <t>Peaked Mt.ain Trail</t>
  </si>
  <si>
    <t>Gardner</t>
  </si>
  <si>
    <t>Kearsarge North Trail</t>
  </si>
  <si>
    <t>Kearsarge North</t>
  </si>
  <si>
    <t xml:space="preserve">South Portland </t>
  </si>
  <si>
    <t>Brook Bank Trail</t>
  </si>
  <si>
    <t>Wells</t>
  </si>
  <si>
    <t>Portland</t>
  </si>
  <si>
    <t>Mineral Site Loop Trail</t>
  </si>
  <si>
    <t>Greene</t>
  </si>
  <si>
    <t xml:space="preserve">Falls Ledge </t>
  </si>
  <si>
    <t>Mt. Avalon Trail</t>
  </si>
  <si>
    <t>Mt. Avalon</t>
  </si>
  <si>
    <t>Hebron</t>
  </si>
  <si>
    <t xml:space="preserve">Precipe Path </t>
  </si>
  <si>
    <t>Straighback Mountain</t>
  </si>
  <si>
    <t>Gilmanton</t>
  </si>
  <si>
    <t xml:space="preserve">Group </t>
  </si>
  <si>
    <t>Fishin Jimmy Trail</t>
  </si>
  <si>
    <t>Dover</t>
  </si>
  <si>
    <t>Pelham</t>
  </si>
  <si>
    <t>No Group</t>
  </si>
  <si>
    <t>Mt, Eisenhower</t>
  </si>
  <si>
    <t>Goffstown</t>
  </si>
  <si>
    <t>Carter-Moriah Trail</t>
  </si>
  <si>
    <t>Deerfield</t>
  </si>
  <si>
    <t>Cross Rivendell Trail</t>
  </si>
  <si>
    <t xml:space="preserve">Mt. Cube </t>
  </si>
  <si>
    <t xml:space="preserve">Mt. Vernon </t>
  </si>
  <si>
    <t>Thornton</t>
  </si>
  <si>
    <t>Monadnock Sunapee Greenway Trail</t>
  </si>
  <si>
    <t xml:space="preserve">Windsor </t>
  </si>
  <si>
    <t>Kinsman Pond Shelter</t>
  </si>
  <si>
    <t xml:space="preserve">Portsmouth </t>
  </si>
  <si>
    <t>Echo Crags</t>
  </si>
  <si>
    <t>Echo Grags</t>
  </si>
  <si>
    <t>The Bluff</t>
  </si>
  <si>
    <t>Groveton</t>
  </si>
  <si>
    <t>Bee Line Trail</t>
  </si>
  <si>
    <t xml:space="preserve">N. Woodstock </t>
  </si>
  <si>
    <t>Clough State Park</t>
  </si>
  <si>
    <t>Mt. Isolation Trail</t>
  </si>
  <si>
    <t>Intervale</t>
  </si>
  <si>
    <t>Imp Trail</t>
  </si>
  <si>
    <t>Imp Face</t>
  </si>
  <si>
    <t>Hooksett</t>
  </si>
  <si>
    <t>Mt. Willard Trail</t>
  </si>
  <si>
    <t>Mt. Willard</t>
  </si>
  <si>
    <t>Randolph</t>
  </si>
  <si>
    <t>Centennial Trail</t>
  </si>
  <si>
    <t>Mt. Hayes</t>
  </si>
  <si>
    <t>Montville</t>
  </si>
  <si>
    <t xml:space="preserve">Point Pleasant </t>
  </si>
  <si>
    <t>A-Z Trail</t>
  </si>
  <si>
    <t>Wall</t>
  </si>
  <si>
    <t>Standard Route</t>
  </si>
  <si>
    <t>Glassboro</t>
  </si>
  <si>
    <t>Crawford-Ridgepole</t>
  </si>
  <si>
    <t>Ballston Lake</t>
  </si>
  <si>
    <t>Cannon Cliff</t>
  </si>
  <si>
    <t>Brooklyn</t>
  </si>
  <si>
    <t xml:space="preserve">Suffern </t>
  </si>
  <si>
    <t>Pomona</t>
  </si>
  <si>
    <t>Signal Ridge Trail</t>
  </si>
  <si>
    <t>Castelton On Hudson</t>
  </si>
  <si>
    <t>Bunnell Ridge Trail</t>
  </si>
  <si>
    <t>Schaghticoke</t>
  </si>
  <si>
    <t>Cotton Mt.ain Trail</t>
  </si>
  <si>
    <t>Greenleaf Hut</t>
  </si>
  <si>
    <t>Bronx</t>
  </si>
  <si>
    <t xml:space="preserve">Chardon </t>
  </si>
  <si>
    <t>West Ridge Trail</t>
  </si>
  <si>
    <t>Cincinnati</t>
  </si>
  <si>
    <t>Norman</t>
  </si>
  <si>
    <t>OK</t>
  </si>
  <si>
    <t>Kilkenny Ridge Trail</t>
  </si>
  <si>
    <t xml:space="preserve">East Providence </t>
  </si>
  <si>
    <t>Avalon Trail</t>
  </si>
  <si>
    <t>Coventry</t>
  </si>
  <si>
    <t>SC</t>
  </si>
  <si>
    <t>Shelburne Basin Trail</t>
  </si>
  <si>
    <t>Shelburne Moriah</t>
  </si>
  <si>
    <t>Manakin-Sabot</t>
  </si>
  <si>
    <t>Blueberry Mt.ain Trail</t>
  </si>
  <si>
    <t>Blueberry Mountain</t>
  </si>
  <si>
    <t>Brattleboro</t>
  </si>
  <si>
    <t>Incident</t>
  </si>
  <si>
    <t xml:space="preserve">Trail </t>
  </si>
  <si>
    <t>Mountain</t>
  </si>
  <si>
    <t>List</t>
  </si>
  <si>
    <t xml:space="preserve">Name </t>
  </si>
  <si>
    <t xml:space="preserve">City </t>
  </si>
  <si>
    <t>State</t>
  </si>
  <si>
    <t>Age Range</t>
  </si>
  <si>
    <t xml:space="preserve">Rating </t>
  </si>
  <si>
    <t>Category</t>
  </si>
  <si>
    <t>Group or No Group</t>
  </si>
  <si>
    <t>Day of the Week</t>
  </si>
  <si>
    <t>Season</t>
  </si>
  <si>
    <t>ATV riding</t>
  </si>
  <si>
    <t>ATV Crash</t>
  </si>
  <si>
    <t>0-9</t>
  </si>
  <si>
    <t>14-17</t>
  </si>
  <si>
    <t>Canoeing/Kayaking</t>
  </si>
  <si>
    <t>18-24</t>
  </si>
  <si>
    <t>25-29</t>
  </si>
  <si>
    <t>30-34</t>
  </si>
  <si>
    <t>ATV Riding</t>
  </si>
  <si>
    <t>35-39</t>
  </si>
  <si>
    <t>40-44</t>
  </si>
  <si>
    <t>45-49</t>
  </si>
  <si>
    <t xml:space="preserve">   $</t>
  </si>
  <si>
    <t>50-54</t>
  </si>
  <si>
    <t>55-59</t>
  </si>
  <si>
    <t>Head injury</t>
  </si>
  <si>
    <t>60+</t>
  </si>
  <si>
    <t>Homicide</t>
  </si>
  <si>
    <t>In State %</t>
  </si>
  <si>
    <t>Out of State %</t>
  </si>
  <si>
    <t>Female Winter %</t>
  </si>
  <si>
    <t>Winter Male %</t>
  </si>
  <si>
    <t>Hiking Female %</t>
  </si>
  <si>
    <t>Hiking Male %</t>
  </si>
  <si>
    <t>Drowning Female %</t>
  </si>
  <si>
    <t>Drowning Male %</t>
  </si>
  <si>
    <t>Overall Female %</t>
  </si>
  <si>
    <t>Overall Male %</t>
  </si>
  <si>
    <t>Male Count</t>
  </si>
  <si>
    <t>Female Count</t>
  </si>
  <si>
    <t>In State</t>
  </si>
  <si>
    <t>Out of State</t>
  </si>
  <si>
    <t>Male = 1</t>
  </si>
  <si>
    <t>Winter = 1</t>
  </si>
  <si>
    <t>Hiking = 1</t>
  </si>
  <si>
    <t>Drowning = 1</t>
  </si>
  <si>
    <t>OOS = 1</t>
  </si>
  <si>
    <t>OOS Age</t>
  </si>
  <si>
    <t>INS Age</t>
  </si>
  <si>
    <t>Avg Age INS</t>
  </si>
  <si>
    <t>Avg Age OOS</t>
  </si>
  <si>
    <t>Average Age Overall</t>
  </si>
  <si>
    <t>https://injuryprevention.bmj.com/content/10/2/99</t>
  </si>
  <si>
    <t>Key points</t>
  </si>
  <si>
    <t>Case description</t>
  </si>
  <si>
    <t>Age 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</si>
</sst>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"/>
    <numFmt numFmtId="165" formatCode="M/d/yyyy"/>
    <numFmt numFmtId="166" formatCode="m/d/yyyy"/>
    <numFmt numFmtId="167" formatCode="m-d"/>
  </numFmts>
  <fonts count="34">
    <font>
      <sz val="10.0"/>
      <color rgb="FF000000"/>
      <name val="Arial"/>
      <scheme val="minor"/>
    </font>
    <font>
      <sz val="9.0"/>
      <color theme="1"/>
      <name val="Times New Roman"/>
    </font>
    <font>
      <sz val="9.0"/>
      <color rgb="FF000000"/>
      <name val="Times New Roman"/>
    </font>
    <font>
      <sz val="9.0"/>
      <color rgb="FF222222"/>
      <name val="Times New Roman"/>
    </font>
    <font>
      <u/>
      <sz val="9.0"/>
      <color rgb="FF0000FF"/>
      <name val="Times New Roman"/>
    </font>
    <font>
      <u/>
      <sz val="9.0"/>
      <color rgb="FF0000FF"/>
      <name val="Times New Roman"/>
    </font>
    <font>
      <u/>
      <sz val="9.0"/>
      <color rgb="FF0000FF"/>
      <name val="Times New Roman"/>
    </font>
    <font/>
    <font>
      <color theme="1"/>
      <name val="Arial"/>
      <scheme val="minor"/>
    </font>
    <font>
      <b/>
      <sz val="8.0"/>
      <color rgb="FF000000"/>
      <name val="Calibri"/>
    </font>
    <font>
      <sz val="8.0"/>
      <color rgb="FF000000"/>
      <name val="Calibri"/>
    </font>
    <font>
      <u/>
      <sz val="8.0"/>
      <color rgb="FF0000FF"/>
      <name val="Calibri"/>
    </font>
    <font>
      <b/>
      <sz val="10.0"/>
      <color theme="1"/>
      <name val="Arial"/>
      <scheme val="minor"/>
    </font>
    <font>
      <u/>
      <sz val="8.0"/>
      <color rgb="FF0000FF"/>
      <name val="Calibri"/>
    </font>
    <font>
      <b/>
      <sz val="10.0"/>
      <color rgb="FF000000"/>
      <name val="Arial"/>
      <scheme val="minor"/>
    </font>
    <font>
      <sz val="14.0"/>
      <color rgb="FF222222"/>
      <name val="&quot;PT Serif&quot;"/>
    </font>
    <font>
      <b/>
      <color theme="1"/>
      <name val="Arial"/>
      <scheme val="minor"/>
    </font>
    <font>
      <u/>
      <color rgb="FF0000FF"/>
    </font>
    <font>
      <u/>
      <color rgb="FF0000FF"/>
    </font>
    <font>
      <u/>
      <sz val="8.0"/>
      <color rgb="FF0000FF"/>
      <name val="Calibri"/>
    </font>
    <font>
      <u/>
      <sz val="8.0"/>
      <color rgb="FF0000FF"/>
      <name val="Calibri"/>
    </font>
    <font>
      <u/>
      <sz val="8.0"/>
      <color rgb="FF0000FF"/>
      <name val="Calibri"/>
    </font>
    <font>
      <sz val="11.0"/>
      <color rgb="FF000000"/>
      <name val="Calibri"/>
    </font>
    <font>
      <sz val="11.0"/>
      <color theme="1"/>
      <name val="Arial"/>
    </font>
    <font>
      <sz val="11.0"/>
      <color rgb="FF111111"/>
      <name val="Arial"/>
    </font>
    <font>
      <color theme="1"/>
      <name val="Arial"/>
    </font>
    <font>
      <sz val="11.0"/>
      <color rgb="FF1C1E21"/>
      <name val="Arial"/>
    </font>
    <font>
      <sz val="11.0"/>
      <color rgb="FF1D2129"/>
      <name val="Arial"/>
    </font>
    <font>
      <sz val="11.0"/>
      <color rgb="FF666666"/>
      <name val="Arial"/>
    </font>
    <font>
      <sz val="11.0"/>
      <color rgb="FF404040"/>
      <name val="Arial"/>
    </font>
    <font>
      <b/>
      <sz val="11.0"/>
      <color theme="1"/>
      <name val="Arial"/>
    </font>
    <font>
      <sz val="8.0"/>
      <color theme="1"/>
      <name val="Calibri"/>
    </font>
    <font>
      <sz val="11.0"/>
      <color rgb="FF000000"/>
      <name val="Inconsolata"/>
    </font>
    <font>
      <sz val="11.0"/>
      <color rgb="FF1155CC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3D3D3"/>
        <bgColor rgb="FFD3D3D3"/>
      </patternFill>
    </fill>
  </fills>
  <borders count="34">
    <border/>
    <border>
      <left style="thin">
        <color rgb="FF949494"/>
      </left>
      <right style="thin">
        <color rgb="FF949494"/>
      </right>
      <top style="thin">
        <color rgb="FF949494"/>
      </top>
      <bottom style="thin">
        <color rgb="FF949494"/>
      </bottom>
    </border>
    <border>
      <left style="thin">
        <color rgb="FF949494"/>
      </left>
      <right style="thin">
        <color rgb="FF000000"/>
      </right>
      <top style="thin">
        <color rgb="FF9A9A9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9A9A9A"/>
      </top>
      <bottom style="thin">
        <color rgb="FF000000"/>
      </bottom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000000"/>
      </bottom>
    </border>
    <border>
      <left style="thin">
        <color rgb="FF949494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000000"/>
      </right>
      <top style="thin">
        <color rgb="FF949494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949494"/>
      </top>
      <bottom style="thin">
        <color rgb="FF000000"/>
      </bottom>
    </border>
    <border>
      <top style="thin">
        <color rgb="FF949494"/>
      </top>
    </border>
    <border>
      <left style="thin">
        <color rgb="FF9A9A9A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949494"/>
      </bottom>
    </border>
    <border>
      <top style="thin">
        <color rgb="FF000000"/>
      </top>
      <bottom style="thin">
        <color rgb="FF949494"/>
      </bottom>
    </border>
    <border>
      <right style="thin">
        <color rgb="FF000000"/>
      </right>
      <top style="thin">
        <color rgb="FF000000"/>
      </top>
      <bottom style="thin">
        <color rgb="FF94949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49494"/>
      </bottom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949494"/>
      </bottom>
    </border>
    <border>
      <left style="thin">
        <color rgb="FF000000"/>
      </left>
      <right style="thin">
        <color rgb="FF9A9A9A"/>
      </right>
      <top style="thin">
        <color rgb="FF949494"/>
      </top>
      <bottom style="thin">
        <color rgb="FF000000"/>
      </bottom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9A9A9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A9A9A"/>
      </bottom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49494"/>
      </left>
      <right style="thin">
        <color rgb="FF303030"/>
      </right>
      <top style="thin">
        <color rgb="FF949494"/>
      </top>
      <bottom style="thin">
        <color rgb="FF949494"/>
      </bottom>
    </border>
    <border>
      <left style="thin">
        <color rgb="FF303030"/>
      </left>
      <right style="thin">
        <color rgb="FF949494"/>
      </right>
      <top style="thin">
        <color rgb="FF949494"/>
      </top>
      <bottom style="thin">
        <color rgb="FF949494"/>
      </bottom>
    </border>
    <border>
      <left style="thin">
        <color rgb="FF000000"/>
      </left>
      <right style="thin">
        <color rgb="FF949494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bottom style="thin">
        <color rgb="FF949494"/>
      </bottom>
    </border>
    <border>
      <left style="thin">
        <color rgb="FF949494"/>
      </left>
      <right style="thin">
        <color rgb="FF949494"/>
      </right>
      <bottom style="thin">
        <color rgb="FF949494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9A9A9A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2" fontId="2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vertical="bottom"/>
    </xf>
    <xf borderId="1" fillId="2" fontId="2" numFmtId="164" xfId="0" applyAlignment="1" applyBorder="1" applyFont="1" applyNumberFormat="1">
      <alignment readingOrder="0" vertical="bottom"/>
    </xf>
    <xf borderId="2" fillId="2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4" fillId="2" fontId="1" numFmtId="0" xfId="0" applyAlignment="1" applyBorder="1" applyFont="1">
      <alignment vertical="bottom"/>
    </xf>
    <xf borderId="5" fillId="2" fontId="1" numFmtId="0" xfId="0" applyAlignment="1" applyBorder="1" applyFont="1">
      <alignment vertical="bottom"/>
    </xf>
    <xf borderId="6" fillId="2" fontId="1" numFmtId="0" xfId="0" applyAlignment="1" applyBorder="1" applyFont="1">
      <alignment vertical="bottom"/>
    </xf>
    <xf borderId="7" fillId="2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readingOrder="0" vertical="bottom"/>
    </xf>
    <xf borderId="0" fillId="2" fontId="2" numFmtId="164" xfId="0" applyAlignment="1" applyFont="1" applyNumberFormat="1">
      <alignment readingOrder="0" vertical="bottom"/>
    </xf>
    <xf borderId="0" fillId="2" fontId="3" numFmtId="0" xfId="0" applyAlignment="1" applyFont="1">
      <alignment readingOrder="0"/>
    </xf>
    <xf borderId="5" fillId="2" fontId="1" numFmtId="0" xfId="0" applyAlignment="1" applyBorder="1" applyFont="1">
      <alignment readingOrder="0" vertical="bottom"/>
    </xf>
    <xf borderId="8" fillId="0" fontId="1" numFmtId="0" xfId="0" applyAlignment="1" applyBorder="1" applyFont="1">
      <alignment readingOrder="0" vertical="bottom"/>
    </xf>
    <xf borderId="9" fillId="2" fontId="1" numFmtId="0" xfId="0" applyAlignment="1" applyBorder="1" applyFont="1">
      <alignment readingOrder="0" vertical="bottom"/>
    </xf>
    <xf borderId="10" fillId="2" fontId="2" numFmtId="164" xfId="0" applyAlignment="1" applyBorder="1" applyFont="1" applyNumberFormat="1">
      <alignment readingOrder="0" vertical="bottom"/>
    </xf>
    <xf borderId="11" fillId="0" fontId="1" numFmtId="0" xfId="0" applyAlignment="1" applyBorder="1" applyFont="1">
      <alignment readingOrder="0" vertical="bottom"/>
    </xf>
    <xf borderId="12" fillId="2" fontId="1" numFmtId="0" xfId="0" applyAlignment="1" applyBorder="1" applyFont="1">
      <alignment readingOrder="0" vertical="bottom"/>
    </xf>
    <xf borderId="11" fillId="0" fontId="1" numFmtId="0" xfId="0" applyAlignment="1" applyBorder="1" applyFont="1">
      <alignment vertical="bottom"/>
    </xf>
    <xf borderId="12" fillId="2" fontId="1" numFmtId="0" xfId="0" applyAlignment="1" applyBorder="1" applyFont="1">
      <alignment vertical="bottom"/>
    </xf>
    <xf borderId="12" fillId="2" fontId="4" numFmtId="0" xfId="0" applyAlignment="1" applyBorder="1" applyFont="1">
      <alignment readingOrder="0" vertical="bottom"/>
    </xf>
    <xf borderId="13" fillId="0" fontId="1" numFmtId="0" xfId="0" applyAlignment="1" applyBorder="1" applyFont="1">
      <alignment vertical="bottom"/>
    </xf>
    <xf borderId="6" fillId="2" fontId="2" numFmtId="0" xfId="0" applyAlignment="1" applyBorder="1" applyFont="1">
      <alignment readingOrder="0" vertical="bottom"/>
    </xf>
    <xf borderId="6" fillId="2" fontId="5" numFmtId="0" xfId="0" applyAlignment="1" applyBorder="1" applyFont="1">
      <alignment readingOrder="0" vertical="bottom"/>
    </xf>
    <xf borderId="9" fillId="2" fontId="6" numFmtId="0" xfId="0" applyAlignment="1" applyBorder="1" applyFont="1">
      <alignment readingOrder="0" vertical="bottom"/>
    </xf>
    <xf borderId="14" fillId="2" fontId="2" numFmtId="0" xfId="0" applyAlignment="1" applyBorder="1" applyFont="1">
      <alignment horizontal="center" readingOrder="0"/>
    </xf>
    <xf borderId="15" fillId="0" fontId="7" numFmtId="0" xfId="0" applyBorder="1" applyFont="1"/>
    <xf borderId="16" fillId="0" fontId="7" numFmtId="0" xfId="0" applyBorder="1" applyFont="1"/>
    <xf borderId="17" fillId="2" fontId="1" numFmtId="0" xfId="0" applyBorder="1" applyFont="1"/>
    <xf borderId="18" fillId="2" fontId="1" numFmtId="0" xfId="0" applyBorder="1" applyFont="1"/>
    <xf borderId="9" fillId="2" fontId="1" numFmtId="0" xfId="0" applyAlignment="1" applyBorder="1" applyFont="1">
      <alignment vertical="bottom"/>
    </xf>
    <xf borderId="19" fillId="2" fontId="1" numFmtId="0" xfId="0" applyAlignment="1" applyBorder="1" applyFont="1">
      <alignment vertical="bottom"/>
    </xf>
    <xf borderId="20" fillId="0" fontId="1" numFmtId="0" xfId="0" applyAlignment="1" applyBorder="1" applyFont="1">
      <alignment vertical="bottom"/>
    </xf>
    <xf borderId="21" fillId="2" fontId="1" numFmtId="0" xfId="0" applyAlignment="1" applyBorder="1" applyFont="1">
      <alignment vertical="bottom"/>
    </xf>
    <xf borderId="22" fillId="2" fontId="1" numFmtId="0" xfId="0" applyAlignment="1" applyBorder="1" applyFont="1">
      <alignment vertical="bottom"/>
    </xf>
    <xf borderId="0" fillId="0" fontId="1" numFmtId="0" xfId="0" applyFont="1"/>
    <xf borderId="0" fillId="3" fontId="8" numFmtId="0" xfId="0" applyAlignment="1" applyFill="1" applyFont="1">
      <alignment readingOrder="0" vertical="bottom"/>
    </xf>
    <xf borderId="0" fillId="3" fontId="9" numFmtId="0" xfId="0" applyAlignment="1" applyFont="1">
      <alignment readingOrder="0" vertical="bottom"/>
    </xf>
    <xf borderId="0" fillId="2" fontId="10" numFmtId="0" xfId="0" applyAlignment="1" applyFont="1">
      <alignment readingOrder="0" vertical="bottom"/>
    </xf>
    <xf borderId="0" fillId="2" fontId="11" numFmtId="0" xfId="0" applyAlignment="1" applyFont="1">
      <alignment readingOrder="0" vertical="bottom"/>
    </xf>
    <xf borderId="0" fillId="2" fontId="8" numFmtId="0" xfId="0" applyAlignment="1" applyFont="1">
      <alignment vertical="bottom"/>
    </xf>
    <xf borderId="1" fillId="3" fontId="12" numFmtId="0" xfId="0" applyAlignment="1" applyBorder="1" applyFont="1">
      <alignment readingOrder="0" vertical="bottom"/>
    </xf>
    <xf borderId="23" fillId="3" fontId="9" numFmtId="0" xfId="0" applyAlignment="1" applyBorder="1" applyFont="1">
      <alignment readingOrder="0" vertical="bottom"/>
    </xf>
    <xf borderId="24" fillId="2" fontId="10" numFmtId="0" xfId="0" applyAlignment="1" applyBorder="1" applyFont="1">
      <alignment readingOrder="0" vertical="bottom"/>
    </xf>
    <xf borderId="1" fillId="2" fontId="10" numFmtId="0" xfId="0" applyAlignment="1" applyBorder="1" applyFont="1">
      <alignment readingOrder="0" vertical="bottom"/>
    </xf>
    <xf borderId="1" fillId="2" fontId="13" numFmtId="0" xfId="0" applyAlignment="1" applyBorder="1" applyFont="1">
      <alignment readingOrder="0" vertical="bottom"/>
    </xf>
    <xf borderId="2" fillId="2" fontId="8" numFmtId="0" xfId="0" applyAlignment="1" applyBorder="1" applyFont="1">
      <alignment vertical="bottom"/>
    </xf>
    <xf borderId="3" fillId="2" fontId="8" numFmtId="0" xfId="0" applyAlignment="1" applyBorder="1" applyFont="1">
      <alignment vertical="bottom"/>
    </xf>
    <xf borderId="4" fillId="2" fontId="8" numFmtId="0" xfId="0" applyAlignment="1" applyBorder="1" applyFont="1">
      <alignment vertical="bottom"/>
    </xf>
    <xf borderId="5" fillId="2" fontId="8" numFmtId="0" xfId="0" applyAlignment="1" applyBorder="1" applyFont="1">
      <alignment vertical="bottom"/>
    </xf>
    <xf borderId="6" fillId="2" fontId="8" numFmtId="0" xfId="0" applyAlignment="1" applyBorder="1" applyFont="1">
      <alignment vertical="bottom"/>
    </xf>
    <xf borderId="7" fillId="2" fontId="8" numFmtId="0" xfId="0" applyAlignment="1" applyBorder="1" applyFont="1">
      <alignment vertical="bottom"/>
    </xf>
    <xf borderId="1" fillId="3" fontId="14" numFmtId="0" xfId="0" applyAlignment="1" applyBorder="1" applyFont="1">
      <alignment readingOrder="0" vertical="bottom"/>
    </xf>
    <xf borderId="1" fillId="2" fontId="8" numFmtId="0" xfId="0" applyAlignment="1" applyBorder="1" applyFont="1">
      <alignment vertical="bottom"/>
    </xf>
    <xf borderId="23" fillId="3" fontId="8" numFmtId="0" xfId="0" applyAlignment="1" applyBorder="1" applyFont="1">
      <alignment vertical="bottom"/>
    </xf>
    <xf borderId="1" fillId="2" fontId="8" numFmtId="0" xfId="0" applyAlignment="1" applyBorder="1" applyFont="1">
      <alignment readingOrder="0" vertical="bottom"/>
    </xf>
    <xf borderId="23" fillId="3" fontId="8" numFmtId="0" xfId="0" applyAlignment="1" applyBorder="1" applyFont="1">
      <alignment readingOrder="0" vertical="bottom"/>
    </xf>
    <xf borderId="24" fillId="2" fontId="8" numFmtId="0" xfId="0" applyAlignment="1" applyBorder="1" applyFont="1">
      <alignment readingOrder="0" vertical="bottom"/>
    </xf>
    <xf borderId="0" fillId="2" fontId="15" numFmtId="0" xfId="0" applyAlignment="1" applyFont="1">
      <alignment readingOrder="0"/>
    </xf>
    <xf borderId="5" fillId="2" fontId="8" numFmtId="0" xfId="0" applyAlignment="1" applyBorder="1" applyFont="1">
      <alignment readingOrder="0" vertical="bottom"/>
    </xf>
    <xf borderId="8" fillId="2" fontId="16" numFmtId="0" xfId="0" applyAlignment="1" applyBorder="1" applyFont="1">
      <alignment readingOrder="0" vertical="bottom"/>
    </xf>
    <xf borderId="9" fillId="2" fontId="8" numFmtId="0" xfId="0" applyAlignment="1" applyBorder="1" applyFont="1">
      <alignment readingOrder="0" vertical="bottom"/>
    </xf>
    <xf borderId="9" fillId="2" fontId="17" numFmtId="0" xfId="0" applyAlignment="1" applyBorder="1" applyFont="1">
      <alignment readingOrder="0" vertical="bottom"/>
    </xf>
    <xf borderId="11" fillId="2" fontId="16" numFmtId="0" xfId="0" applyAlignment="1" applyBorder="1" applyFont="1">
      <alignment readingOrder="0" vertical="bottom"/>
    </xf>
    <xf borderId="12" fillId="2" fontId="8" numFmtId="0" xfId="0" applyAlignment="1" applyBorder="1" applyFont="1">
      <alignment readingOrder="0" vertical="bottom"/>
    </xf>
    <xf borderId="12" fillId="2" fontId="8" numFmtId="0" xfId="0" applyAlignment="1" applyBorder="1" applyFont="1">
      <alignment vertical="bottom"/>
    </xf>
    <xf borderId="12" fillId="2" fontId="18" numFmtId="0" xfId="0" applyAlignment="1" applyBorder="1" applyFont="1">
      <alignment readingOrder="0" vertical="bottom"/>
    </xf>
    <xf borderId="11" fillId="2" fontId="8" numFmtId="0" xfId="0" applyAlignment="1" applyBorder="1" applyFont="1">
      <alignment vertical="bottom"/>
    </xf>
    <xf borderId="12" fillId="2" fontId="19" numFmtId="0" xfId="0" applyAlignment="1" applyBorder="1" applyFont="1">
      <alignment readingOrder="0" vertical="bottom"/>
    </xf>
    <xf borderId="13" fillId="2" fontId="8" numFmtId="0" xfId="0" applyAlignment="1" applyBorder="1" applyFont="1">
      <alignment vertical="bottom"/>
    </xf>
    <xf borderId="6" fillId="2" fontId="10" numFmtId="0" xfId="0" applyAlignment="1" applyBorder="1" applyFont="1">
      <alignment readingOrder="0" vertical="bottom"/>
    </xf>
    <xf borderId="6" fillId="2" fontId="20" numFmtId="0" xfId="0" applyAlignment="1" applyBorder="1" applyFont="1">
      <alignment readingOrder="0" vertical="bottom"/>
    </xf>
    <xf borderId="9" fillId="2" fontId="21" numFmtId="0" xfId="0" applyAlignment="1" applyBorder="1" applyFont="1">
      <alignment readingOrder="0" vertical="bottom"/>
    </xf>
    <xf borderId="14" fillId="2" fontId="22" numFmtId="0" xfId="0" applyAlignment="1" applyBorder="1" applyFont="1">
      <alignment horizontal="center" readingOrder="0"/>
    </xf>
    <xf borderId="17" fillId="2" fontId="8" numFmtId="0" xfId="0" applyBorder="1" applyFont="1"/>
    <xf borderId="18" fillId="2" fontId="8" numFmtId="0" xfId="0" applyBorder="1" applyFont="1"/>
    <xf borderId="25" fillId="2" fontId="8" numFmtId="0" xfId="0" applyAlignment="1" applyBorder="1" applyFont="1">
      <alignment vertical="bottom"/>
    </xf>
    <xf borderId="9" fillId="2" fontId="8" numFmtId="0" xfId="0" applyAlignment="1" applyBorder="1" applyFont="1">
      <alignment vertical="bottom"/>
    </xf>
    <xf borderId="19" fillId="2" fontId="8" numFmtId="0" xfId="0" applyAlignment="1" applyBorder="1" applyFont="1">
      <alignment vertical="bottom"/>
    </xf>
    <xf borderId="6" fillId="2" fontId="8" numFmtId="0" xfId="0" applyAlignment="1" applyBorder="1" applyFont="1">
      <alignment readingOrder="0" vertical="bottom"/>
    </xf>
    <xf borderId="20" fillId="2" fontId="8" numFmtId="0" xfId="0" applyAlignment="1" applyBorder="1" applyFont="1">
      <alignment vertical="bottom"/>
    </xf>
    <xf borderId="21" fillId="2" fontId="8" numFmtId="0" xfId="0" applyAlignment="1" applyBorder="1" applyFont="1">
      <alignment vertical="bottom"/>
    </xf>
    <xf borderId="22" fillId="2" fontId="8" numFmtId="0" xfId="0" applyAlignment="1" applyBorder="1" applyFont="1">
      <alignment vertical="bottom"/>
    </xf>
    <xf borderId="6" fillId="0" fontId="23" numFmtId="0" xfId="0" applyAlignment="1" applyBorder="1" applyFont="1">
      <alignment horizontal="center" vertical="bottom"/>
    </xf>
    <xf borderId="26" fillId="0" fontId="23" numFmtId="0" xfId="0" applyAlignment="1" applyBorder="1" applyFont="1">
      <alignment horizontal="center" vertical="bottom"/>
    </xf>
    <xf borderId="26" fillId="0" fontId="23" numFmtId="165" xfId="0" applyAlignment="1" applyBorder="1" applyFont="1" applyNumberFormat="1">
      <alignment horizontal="center" vertical="bottom"/>
    </xf>
    <xf borderId="26" fillId="0" fontId="24" numFmtId="0" xfId="0" applyAlignment="1" applyBorder="1" applyFont="1">
      <alignment horizontal="center" vertical="bottom"/>
    </xf>
    <xf borderId="26" fillId="2" fontId="23" numFmtId="0" xfId="0" applyAlignment="1" applyBorder="1" applyFont="1">
      <alignment horizontal="center" vertical="bottom"/>
    </xf>
    <xf borderId="0" fillId="0" fontId="25" numFmtId="0" xfId="0" applyAlignment="1" applyFont="1">
      <alignment vertical="bottom"/>
    </xf>
    <xf borderId="12" fillId="0" fontId="23" numFmtId="0" xfId="0" applyAlignment="1" applyBorder="1" applyFont="1">
      <alignment horizontal="center" vertical="bottom"/>
    </xf>
    <xf borderId="27" fillId="0" fontId="23" numFmtId="0" xfId="0" applyAlignment="1" applyBorder="1" applyFont="1">
      <alignment horizontal="center" vertical="bottom"/>
    </xf>
    <xf borderId="27" fillId="0" fontId="23" numFmtId="165" xfId="0" applyAlignment="1" applyBorder="1" applyFont="1" applyNumberFormat="1">
      <alignment horizontal="center" vertical="bottom"/>
    </xf>
    <xf borderId="27" fillId="0" fontId="24" numFmtId="0" xfId="0" applyAlignment="1" applyBorder="1" applyFont="1">
      <alignment horizontal="center" vertical="bottom"/>
    </xf>
    <xf borderId="27" fillId="2" fontId="23" numFmtId="0" xfId="0" applyAlignment="1" applyBorder="1" applyFont="1">
      <alignment horizontal="center" vertical="bottom"/>
    </xf>
    <xf borderId="27" fillId="2" fontId="26" numFmtId="0" xfId="0" applyAlignment="1" applyBorder="1" applyFont="1">
      <alignment horizontal="center" vertical="bottom"/>
    </xf>
    <xf borderId="27" fillId="2" fontId="27" numFmtId="0" xfId="0" applyAlignment="1" applyBorder="1" applyFont="1">
      <alignment horizontal="center" vertical="bottom"/>
    </xf>
    <xf borderId="27" fillId="2" fontId="28" numFmtId="0" xfId="0" applyAlignment="1" applyBorder="1" applyFont="1">
      <alignment horizontal="center" vertical="bottom"/>
    </xf>
    <xf borderId="27" fillId="2" fontId="29" numFmtId="0" xfId="0" applyAlignment="1" applyBorder="1" applyFont="1">
      <alignment horizontal="center" vertical="bottom"/>
    </xf>
    <xf borderId="27" fillId="0" fontId="23" numFmtId="0" xfId="0" applyAlignment="1" applyBorder="1" applyFont="1">
      <alignment horizontal="center" shrinkToFit="0" vertical="bottom" wrapText="1"/>
    </xf>
    <xf borderId="27" fillId="0" fontId="23" numFmtId="166" xfId="0" applyAlignment="1" applyBorder="1" applyFont="1" applyNumberFormat="1">
      <alignment horizontal="center" vertical="bottom"/>
    </xf>
    <xf borderId="28" fillId="0" fontId="23" numFmtId="0" xfId="0" applyAlignment="1" applyBorder="1" applyFont="1">
      <alignment horizontal="center" vertical="bottom"/>
    </xf>
    <xf borderId="12" fillId="0" fontId="30" numFmtId="0" xfId="0" applyAlignment="1" applyBorder="1" applyFont="1">
      <alignment horizontal="center" vertical="bottom"/>
    </xf>
    <xf borderId="27" fillId="0" fontId="30" numFmtId="0" xfId="0" applyAlignment="1" applyBorder="1" applyFont="1">
      <alignment horizontal="center" vertical="bottom"/>
    </xf>
    <xf borderId="27" fillId="0" fontId="30" numFmtId="165" xfId="0" applyAlignment="1" applyBorder="1" applyFont="1" applyNumberFormat="1">
      <alignment horizontal="center" vertical="bottom"/>
    </xf>
    <xf borderId="29" fillId="0" fontId="8" numFmtId="0" xfId="0" applyBorder="1" applyFont="1"/>
    <xf borderId="26" fillId="2" fontId="10" numFmtId="0" xfId="0" applyAlignment="1" applyBorder="1" applyFont="1">
      <alignment readingOrder="0" vertical="bottom"/>
    </xf>
    <xf borderId="0" fillId="0" fontId="8" numFmtId="0" xfId="0" applyAlignment="1" applyFont="1">
      <alignment readingOrder="0"/>
    </xf>
    <xf borderId="30" fillId="2" fontId="31" numFmtId="0" xfId="0" applyAlignment="1" applyBorder="1" applyFont="1">
      <alignment vertical="bottom"/>
    </xf>
    <xf borderId="0" fillId="0" fontId="8" numFmtId="0" xfId="0" applyFont="1"/>
    <xf borderId="0" fillId="0" fontId="8" numFmtId="167" xfId="0" applyFont="1" applyNumberFormat="1"/>
    <xf borderId="31" fillId="2" fontId="25" numFmtId="0" xfId="0" applyAlignment="1" applyBorder="1" applyFont="1">
      <alignment vertical="bottom"/>
    </xf>
    <xf borderId="0" fillId="0" fontId="8" numFmtId="0" xfId="0" applyAlignment="1" applyFont="1">
      <alignment readingOrder="0"/>
    </xf>
    <xf borderId="31" fillId="2" fontId="31" numFmtId="0" xfId="0" applyAlignment="1" applyBorder="1" applyFont="1">
      <alignment vertical="bottom"/>
    </xf>
    <xf borderId="0" fillId="2" fontId="32" numFmtId="0" xfId="0" applyFont="1"/>
    <xf borderId="0" fillId="2" fontId="33" numFmtId="0" xfId="0" applyFont="1"/>
    <xf borderId="1" fillId="2" fontId="8" numFmtId="0" xfId="0" applyAlignment="1" applyBorder="1" applyFont="1">
      <alignment readingOrder="0" vertical="bottom"/>
    </xf>
    <xf borderId="0" fillId="2" fontId="33" numFmtId="0" xfId="0" applyAlignment="1" applyFont="1">
      <alignment horizontal="left"/>
    </xf>
    <xf borderId="0" fillId="0" fontId="25" numFmtId="0" xfId="0" applyAlignment="1" applyFont="1">
      <alignment readingOrder="0" vertical="bottom"/>
    </xf>
    <xf borderId="1" fillId="2" fontId="31" numFmtId="0" xfId="0" applyAlignment="1" applyBorder="1" applyFont="1">
      <alignment vertical="bottom"/>
    </xf>
    <xf borderId="0" fillId="0" fontId="25" numFmtId="0" xfId="0" applyAlignment="1" applyFont="1">
      <alignment readingOrder="0" vertical="bottom"/>
    </xf>
    <xf borderId="1" fillId="0" fontId="25" numFmtId="0" xfId="0" applyAlignment="1" applyBorder="1" applyFont="1">
      <alignment readingOrder="0" vertical="bottom"/>
    </xf>
    <xf borderId="9" fillId="2" fontId="10" numFmtId="0" xfId="0" applyAlignment="1" applyBorder="1" applyFont="1">
      <alignment readingOrder="0" vertical="bottom"/>
    </xf>
    <xf borderId="12" fillId="2" fontId="31" numFmtId="0" xfId="0" applyAlignment="1" applyBorder="1" applyFont="1">
      <alignment vertical="bottom"/>
    </xf>
    <xf borderId="12" fillId="2" fontId="10" numFmtId="0" xfId="0" applyAlignment="1" applyBorder="1" applyFont="1">
      <alignment readingOrder="0" vertical="bottom"/>
    </xf>
    <xf borderId="12" fillId="2" fontId="25" numFmtId="0" xfId="0" applyAlignment="1" applyBorder="1" applyFont="1">
      <alignment vertical="bottom"/>
    </xf>
    <xf borderId="32" fillId="2" fontId="25" numFmtId="0" xfId="0" applyAlignment="1" applyBorder="1" applyFont="1">
      <alignment vertical="bottom"/>
    </xf>
    <xf borderId="33" fillId="2" fontId="25" numFmtId="0" xfId="0" applyAlignment="1" applyBorder="1" applyFont="1">
      <alignment vertical="bottom"/>
    </xf>
    <xf borderId="0" fillId="0" fontId="8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Sheet1!$C$144</c:f>
            </c:strRef>
          </c:cat>
          <c:val>
            <c:numRef>
              <c:f>Sheet1!$C$144</c:f>
              <c:numCache/>
            </c:numRef>
          </c:val>
        </c:ser>
        <c:axId val="1350132683"/>
        <c:axId val="1913005353"/>
      </c:barChart>
      <c:catAx>
        <c:axId val="1350132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005353"/>
      </c:catAx>
      <c:valAx>
        <c:axId val="191300535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50132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  <a:r>
              <a:rPr b="0" sz="1400">
                <a:solidFill>
                  <a:srgbClr val="000000"/>
                </a:solidFill>
                <a:latin typeface="Arial"/>
              </a:rPr>
              <a:t>New Hampshire Wilderness Fatalities by Gender, 2012-2022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'Gender Table'!$J$1</c:f>
            </c:strRef>
          </c:tx>
          <c:spPr>
            <a:solidFill>
              <a:srgbClr val="222222">
                <a:alpha val="30000"/>
              </a:srgbClr>
            </a:solidFill>
            <a:ln cmpd="sng">
              <a:solidFill>
                <a:srgbClr val="222222">
                  <a:alpha val="100000"/>
                </a:srgbClr>
              </a:solidFill>
            </a:ln>
          </c:spPr>
          <c:cat>
            <c:strRef>
              <c:f>'Gender Table'!$M$2:$M$12</c:f>
            </c:strRef>
          </c:cat>
          <c:val>
            <c:numRef>
              <c:f>'Gender Table'!$J$2:$J$12</c:f>
              <c:numCache/>
            </c:numRef>
          </c:val>
        </c:ser>
        <c:axId val="2021415358"/>
        <c:axId val="622451309"/>
      </c:areaChart>
      <c:catAx>
        <c:axId val="2021415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451309"/>
      </c:catAx>
      <c:valAx>
        <c:axId val="622451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Male Fatalities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1415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serif"/>
              </a:defRPr>
            </a:pPr>
            <a:r>
              <a:rPr b="0" sz="1600">
                <a:solidFill>
                  <a:srgbClr val="000000"/>
                </a:solidFill>
                <a:latin typeface="serif"/>
              </a:rPr>
              <a:t>Figure 1. New Hampshire Wilderness Fatalities by Sex, 2012-2022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Male</c:v>
          </c:tx>
          <c:spPr>
            <a:solidFill>
              <a:srgbClr val="4D4D4D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'Gender Table'!$M$2:$M$12</c:f>
            </c:strRef>
          </c:cat>
          <c:val>
            <c:numRef>
              <c:f>'Gender Table'!$K$2:$K$12</c:f>
              <c:numCache/>
            </c:numRef>
          </c:val>
        </c:ser>
        <c:ser>
          <c:idx val="1"/>
          <c:order val="1"/>
          <c:tx>
            <c:v>Female</c:v>
          </c:tx>
          <c:spPr>
            <a:solidFill>
              <a:srgbClr val="9A9A9A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9A9A9A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'Gender Table'!$M$2:$M$12</c:f>
            </c:strRef>
          </c:cat>
          <c:val>
            <c:numRef>
              <c:f>'Gender Table'!$L$2:$L$12</c:f>
              <c:numCache/>
            </c:numRef>
          </c:val>
        </c:ser>
        <c:axId val="601748666"/>
        <c:axId val="159601033"/>
      </c:barChart>
      <c:catAx>
        <c:axId val="601748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59601033"/>
      </c:catAx>
      <c:valAx>
        <c:axId val="159601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Fatalities (count)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601748666"/>
      </c:valAx>
    </c:plotArea>
    <c:legend>
      <c:legendPos val="r"/>
      <c:layout>
        <c:manualLayout>
          <c:xMode val="edge"/>
          <c:yMode val="edge"/>
          <c:x val="0.8621647391732283"/>
          <c:y val="0.1342887473460722"/>
        </c:manualLayout>
      </c:layout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serif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Hampshire Wilderness Fatalities by State of Residence, 2012-2022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'Gender Table'!$N$1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'Gender Table'!$M$2:$M$12</c:f>
            </c:strRef>
          </c:cat>
          <c:val>
            <c:numRef>
              <c:f>'Gender Table'!$N$2:$N$12</c:f>
              <c:numCache/>
            </c:numRef>
          </c:val>
          <c:smooth val="0"/>
        </c:ser>
        <c:ser>
          <c:idx val="1"/>
          <c:order val="1"/>
          <c:tx>
            <c:strRef>
              <c:f>'Gender Table'!$O$1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'Gender Table'!$M$2:$M$12</c:f>
            </c:strRef>
          </c:cat>
          <c:val>
            <c:numRef>
              <c:f>'Gender Table'!$O$2:$O$12</c:f>
              <c:numCache/>
            </c:numRef>
          </c:val>
          <c:smooth val="0"/>
        </c:ser>
        <c:axId val="426777560"/>
        <c:axId val="260542378"/>
      </c:lineChart>
      <c:catAx>
        <c:axId val="42677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542378"/>
      </c:catAx>
      <c:valAx>
        <c:axId val="260542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Fatalities (count)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777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serif"/>
              </a:defRPr>
            </a:pPr>
            <a:r>
              <a:rPr b="0" sz="1400">
                <a:solidFill>
                  <a:srgbClr val="000000"/>
                </a:solidFill>
                <a:latin typeface="serif"/>
              </a:rPr>
              <a:t>Figure 2. New Hampshire Wilderness Fatalities by Average Age for State of Residence, 2012-2022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'Gender Table'!$AJ$1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'Gender Table'!$AK$2:$AK$12</c:f>
            </c:strRef>
          </c:cat>
          <c:val>
            <c:numRef>
              <c:f>'Gender Table'!$AJ$2:$AJ$12</c:f>
              <c:numCache/>
            </c:numRef>
          </c:val>
          <c:smooth val="0"/>
        </c:ser>
        <c:ser>
          <c:idx val="1"/>
          <c:order val="1"/>
          <c:tx>
            <c:strRef>
              <c:f>'Gender Table'!$AH$1</c:f>
            </c:strRef>
          </c:tx>
          <c:spPr>
            <a:ln cmpd="sng">
              <a:solidFill>
                <a:srgbClr val="CCCC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'Gender Table'!$AK$2:$AK$12</c:f>
            </c:strRef>
          </c:cat>
          <c:val>
            <c:numRef>
              <c:f>'Gender Table'!$AH$2:$AH$12</c:f>
              <c:numCache/>
            </c:numRef>
          </c:val>
          <c:smooth val="0"/>
        </c:ser>
        <c:ser>
          <c:idx val="2"/>
          <c:order val="2"/>
          <c:tx>
            <c:strRef>
              <c:f>'Gender Table'!$AI$1</c:f>
            </c:strRef>
          </c:tx>
          <c:spPr>
            <a:ln cmpd="sng">
              <a:solidFill>
                <a:srgbClr val="91909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'Gender Table'!$AK$2:$AK$12</c:f>
            </c:strRef>
          </c:cat>
          <c:val>
            <c:numRef>
              <c:f>'Gender Table'!$AI$2:$AI$12</c:f>
              <c:numCache/>
            </c:numRef>
          </c:val>
          <c:smooth val="0"/>
        </c:ser>
        <c:axId val="637611008"/>
        <c:axId val="866991847"/>
      </c:lineChart>
      <c:catAx>
        <c:axId val="63761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6991847"/>
      </c:catAx>
      <c:valAx>
        <c:axId val="866991847"/>
        <c:scaling>
          <c:orientation val="minMax"/>
          <c:min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Age (years)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611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666750</xdr:colOff>
      <xdr:row>139</xdr:row>
      <xdr:rowOff>200025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35</xdr:col>
      <xdr:colOff>419100</xdr:colOff>
      <xdr:row>13</xdr:row>
      <xdr:rowOff>95250</xdr:rowOff>
    </xdr:from>
    <xdr:ext cx="4171950" cy="2581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34</xdr:col>
      <xdr:colOff>657225</xdr:colOff>
      <xdr:row>27</xdr:row>
      <xdr:rowOff>114300</xdr:rowOff>
    </xdr:from>
    <xdr:ext cx="4838700" cy="29908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39</xdr:col>
      <xdr:colOff>685800</xdr:colOff>
      <xdr:row>0</xdr:row>
      <xdr:rowOff>0</xdr:rowOff>
    </xdr:from>
    <xdr:ext cx="3933825" cy="2428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41</xdr:col>
      <xdr:colOff>38100</xdr:colOff>
      <xdr:row>33</xdr:row>
      <xdr:rowOff>28575</xdr:rowOff>
    </xdr:from>
    <xdr:ext cx="4752975" cy="36861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gme.com/news/local/body-of-maine-man-found-in-new-hampshire-woods" TargetMode="External"/><Relationship Id="rId42" Type="http://schemas.openxmlformats.org/officeDocument/2006/relationships/hyperlink" Target="https://patch.com/massachusetts/andover/andover-man-dies-new-hampshire-hiking-accident" TargetMode="External"/><Relationship Id="rId41" Type="http://schemas.openxmlformats.org/officeDocument/2006/relationships/hyperlink" Target="https://patch.com/massachusetts/andover/andover-man-dies-new-hampshire-hiking-accident" TargetMode="External"/><Relationship Id="rId44" Type="http://schemas.openxmlformats.org/officeDocument/2006/relationships/hyperlink" Target="https://whdh.com/news/mass-man-dies-after-falling-while-snowboarding-on-loon-mountain-in-nh/" TargetMode="External"/><Relationship Id="rId43" Type="http://schemas.openxmlformats.org/officeDocument/2006/relationships/hyperlink" Target="https://www.backpacker.com/news-and-events/news/new-hampshire-hiker-death-photos/" TargetMode="External"/><Relationship Id="rId46" Type="http://schemas.openxmlformats.org/officeDocument/2006/relationships/hyperlink" Target="https://www.wmur.com/article/man-killed-fall-hiking-weare-nashua-south/41575226" TargetMode="External"/><Relationship Id="rId45" Type="http://schemas.openxmlformats.org/officeDocument/2006/relationships/hyperlink" Target="https://www.dailyleader.com/2022/09/09/prentiss-man-drowns-while-hiking-in-new-hampshire/" TargetMode="External"/><Relationship Id="rId107" Type="http://schemas.openxmlformats.org/officeDocument/2006/relationships/hyperlink" Target="https://www.wcvb.com/article/man-drowns-on-lake-struggled-before-going-under/8204319" TargetMode="External"/><Relationship Id="rId106" Type="http://schemas.openxmlformats.org/officeDocument/2006/relationships/hyperlink" Target="https://www.wmur.com/article/man-drowns-in-canobie-lake/5174621" TargetMode="External"/><Relationship Id="rId105" Type="http://schemas.openxmlformats.org/officeDocument/2006/relationships/hyperlink" Target="https://patch.com/new-hampshire/concord-nh/concord-man-drowns-in-the-merrimack-river" TargetMode="External"/><Relationship Id="rId104" Type="http://schemas.openxmlformats.org/officeDocument/2006/relationships/hyperlink" Target="https://www.wmur.com/article/toddler-dies-in-apparent-drowning-in-sunapee/5183046" TargetMode="External"/><Relationship Id="rId109" Type="http://schemas.openxmlformats.org/officeDocument/2006/relationships/hyperlink" Target="https://www.vnews.com/skiing-deaths-history-new-hampshrie-8434377" TargetMode="External"/><Relationship Id="rId108" Type="http://schemas.openxmlformats.org/officeDocument/2006/relationships/hyperlink" Target="https://nsaa.org/webdocs/Media_Public/IndustryStats/fatality_fact_sheet_2022.pdf" TargetMode="External"/><Relationship Id="rId48" Type="http://schemas.openxmlformats.org/officeDocument/2006/relationships/hyperlink" Target="https://patch.com/new-hampshire/concord-nh/missing-california-man-s-car-found-new-hampshire" TargetMode="External"/><Relationship Id="rId47" Type="http://schemas.openxmlformats.org/officeDocument/2006/relationships/hyperlink" Target="https://www.nbcnews.com/news/us-news/hiker-falls-death-new-hampshire-mountain-authorities-say-rcna44612" TargetMode="External"/><Relationship Id="rId49" Type="http://schemas.openxmlformats.org/officeDocument/2006/relationships/hyperlink" Target="https://www.unionleader.com/news/safety/mass-woman-flown-from-mt-monadnock-after-20-foot-fall/article_7e05c9d2-27cf-54da-9064-28c82fea82a4.html" TargetMode="External"/><Relationship Id="rId103" Type="http://schemas.openxmlformats.org/officeDocument/2006/relationships/hyperlink" Target="https://www.boston.com/news/crime/2022/04/25/family-statement-stephen-reid-djeswende-reid-couple-murdered-concord-n-h-walking-trail/" TargetMode="External"/><Relationship Id="rId102" Type="http://schemas.openxmlformats.org/officeDocument/2006/relationships/hyperlink" Target="https://www.boston.com/news/crime/2022/04/25/family-statement-stephen-reid-djeswende-reid-couple-murdered-concord-n-h-walking-trail/" TargetMode="External"/><Relationship Id="rId101" Type="http://schemas.openxmlformats.org/officeDocument/2006/relationships/hyperlink" Target="https://www.gazettenet.com/shelburne-teen-death-25892762" TargetMode="External"/><Relationship Id="rId100" Type="http://schemas.openxmlformats.org/officeDocument/2006/relationships/hyperlink" Target="https://www.wmur.com/article/two-people-dead-after-atv-crash-in-auburn-police-say/36638735" TargetMode="External"/><Relationship Id="rId31" Type="http://schemas.openxmlformats.org/officeDocument/2006/relationships/hyperlink" Target="https://people.com/human-interest/hiker-falls-death-new-hampshire-state-park-waterfall/" TargetMode="External"/><Relationship Id="rId30" Type="http://schemas.openxmlformats.org/officeDocument/2006/relationships/hyperlink" Target="https://www.conwaydailysun.com/news/local/man-falls-to-death-at-cathedral-ledge/article_0939e808-f38d-11ea-8903-fb172dd2d396.html" TargetMode="External"/><Relationship Id="rId33" Type="http://schemas.openxmlformats.org/officeDocument/2006/relationships/hyperlink" Target="https://www.necn.com/news/local/backcountry-skier-killed-in-mt-washington-avalanche/2398534/" TargetMode="External"/><Relationship Id="rId32" Type="http://schemas.openxmlformats.org/officeDocument/2006/relationships/hyperlink" Target="https://nhfishgame.com/2020/09/28/massachusetts-man-dies-in-climbing-accident-on-rumney-rocks/" TargetMode="External"/><Relationship Id="rId35" Type="http://schemas.openxmlformats.org/officeDocument/2006/relationships/hyperlink" Target="https://nypost.com/2021/06/01/new-hampshire-man-dies-in-freak-hammock-accident-while-on-hike/" TargetMode="External"/><Relationship Id="rId34" Type="http://schemas.openxmlformats.org/officeDocument/2006/relationships/hyperlink" Target="https://nypost.com/2021/06/01/new-hampshire-man-dies-in-freak-hammock-accident-while-on-hike/" TargetMode="External"/><Relationship Id="rId37" Type="http://schemas.openxmlformats.org/officeDocument/2006/relationships/hyperlink" Target="https://wgme.com/news/local/lake-region-high-school-senior-dies-on-school-camping-trip" TargetMode="External"/><Relationship Id="rId36" Type="http://schemas.openxmlformats.org/officeDocument/2006/relationships/hyperlink" Target="https://www.wickedlocal.com/story/old-colony-memorial/2021/03/16/plymouth-man-dies-while-hiking-new-hampshire/4717026001/" TargetMode="External"/><Relationship Id="rId39" Type="http://schemas.openxmlformats.org/officeDocument/2006/relationships/hyperlink" Target="https://news.yahoo.com/man-dies-while-hiking-mt-224800226.html" TargetMode="External"/><Relationship Id="rId38" Type="http://schemas.openxmlformats.org/officeDocument/2006/relationships/hyperlink" Target="https://patch.com/new-hampshire/across-nh/hiker-beverly-ma-dies-lonesome-lake-trail-franconia" TargetMode="External"/><Relationship Id="rId20" Type="http://schemas.openxmlformats.org/officeDocument/2006/relationships/hyperlink" Target="https://www.nbcboston.com/news/local/loved-ones-mourn-teen-killed-in-skiing-accident/37860/" TargetMode="External"/><Relationship Id="rId22" Type="http://schemas.openxmlformats.org/officeDocument/2006/relationships/hyperlink" Target="https://www.wcax.com/content/news/Conn-hiker-killed-from-fall-on-Cannon-Mountain-494109561.html" TargetMode="External"/><Relationship Id="rId21" Type="http://schemas.openxmlformats.org/officeDocument/2006/relationships/hyperlink" Target="https://www.laconiadailysun.com/news/local/man-found-on-gunstock-ski-trail-dies/article_c05af450-3218-5ff6-b3be-96c46386cccd.html" TargetMode="External"/><Relationship Id="rId24" Type="http://schemas.openxmlformats.org/officeDocument/2006/relationships/hyperlink" Target="https://www.bostonherald.com/2019/03/09/police-id-somerville-man-killed-in-n-h-ski-resort-collision/" TargetMode="External"/><Relationship Id="rId23" Type="http://schemas.openxmlformats.org/officeDocument/2006/relationships/hyperlink" Target="https://www.newsweek.com/new-hampshire-massachusetts-family-ice-frankenstein-cliff-trail-death-wife-1270622" TargetMode="External"/><Relationship Id="rId26" Type="http://schemas.openxmlformats.org/officeDocument/2006/relationships/hyperlink" Target="https://www.concordmonitor.com/A-sudden-death-after-he-saved-lives-24759055" TargetMode="External"/><Relationship Id="rId25" Type="http://schemas.openxmlformats.org/officeDocument/2006/relationships/hyperlink" Target="http://northeastexplorer.com/wordpress/mount-washington-hiker-suffering-from-hypothermia-dies/" TargetMode="External"/><Relationship Id="rId28" Type="http://schemas.openxmlformats.org/officeDocument/2006/relationships/hyperlink" Target="https://www.wcvb.com/article/skier-killed-after-crashing-into-trees-authorities-say/30330096" TargetMode="External"/><Relationship Id="rId27" Type="http://schemas.openxmlformats.org/officeDocument/2006/relationships/hyperlink" Target="https://wnbf.com/vestal-high-grad-plunged-300-feet-while-hiking-mount-washington/" TargetMode="External"/><Relationship Id="rId29" Type="http://schemas.openxmlformats.org/officeDocument/2006/relationships/hyperlink" Target="https://www.boston.com/news/local-news/2019/05/28/mount-monadnock-death/" TargetMode="External"/><Relationship Id="rId95" Type="http://schemas.openxmlformats.org/officeDocument/2006/relationships/hyperlink" Target="https://www.wmur.com/article/authorities-release-identities-of-merrimack-river-drowning-victims/5201440" TargetMode="External"/><Relationship Id="rId94" Type="http://schemas.openxmlformats.org/officeDocument/2006/relationships/hyperlink" Target="https://www.wmur.com/article/authorities-release-identities-of-merrimack-river-drowning-victims/5201440" TargetMode="External"/><Relationship Id="rId97" Type="http://schemas.openxmlformats.org/officeDocument/2006/relationships/hyperlink" Target="https://www.conwaydailysun.com/news/local/37-year-old-man-drowns-in-echo-lake/article_8058aeec-f918-11eb-8dcd-a7960e3e26ba.html" TargetMode="External"/><Relationship Id="rId96" Type="http://schemas.openxmlformats.org/officeDocument/2006/relationships/hyperlink" Target="https://www.wmur.com/article/manchester-man-drowns-in-piscataquog-river-sunday/5200325" TargetMode="External"/><Relationship Id="rId11" Type="http://schemas.openxmlformats.org/officeDocument/2006/relationships/hyperlink" Target="https://www.telegram.com/story/news/local/east-valley/2015/08/10/man-dies-in-fall-on/33695962007/" TargetMode="External"/><Relationship Id="rId99" Type="http://schemas.openxmlformats.org/officeDocument/2006/relationships/hyperlink" Target="https://www.wmur.com/article/two-people-dead-after-atv-crash-in-auburn-police-say/36638735" TargetMode="External"/><Relationship Id="rId10" Type="http://schemas.openxmlformats.org/officeDocument/2006/relationships/hyperlink" Target="https://www.cbsnews.com/boston/news/lowell-julia-hassan-hiking-death/" TargetMode="External"/><Relationship Id="rId98" Type="http://schemas.openxmlformats.org/officeDocument/2006/relationships/hyperlink" Target="https://www.centralmaine.com/2018/11/12/brother-says-new-hampshire-hunter-died-doing-what-he-loved/" TargetMode="External"/><Relationship Id="rId13" Type="http://schemas.openxmlformats.org/officeDocument/2006/relationships/hyperlink" Target="https://patch.com/new-york/northfork/orient-man-dies-tragically-while-new-hampshire-trail-police" TargetMode="External"/><Relationship Id="rId12" Type="http://schemas.openxmlformats.org/officeDocument/2006/relationships/hyperlink" Target="https://wgme.com/news/local/body-of-missing-canadian-hiker-found-on-mount-washington" TargetMode="External"/><Relationship Id="rId91" Type="http://schemas.openxmlformats.org/officeDocument/2006/relationships/hyperlink" Target="https://www.wmur.com/article/crews-find-body-of-15-year-old-who-disappeared-while-swimming/5212283" TargetMode="External"/><Relationship Id="rId90" Type="http://schemas.openxmlformats.org/officeDocument/2006/relationships/hyperlink" Target="https://www.wmur.com/article/connecticut-woman-found-unconscious-in-lake-waukewan-dies/33546807" TargetMode="External"/><Relationship Id="rId93" Type="http://schemas.openxmlformats.org/officeDocument/2006/relationships/hyperlink" Target="https://www.wmur.com/article/massachusetts-man-dies-at-livermore-falls-in-campton/12171625" TargetMode="External"/><Relationship Id="rId92" Type="http://schemas.openxmlformats.org/officeDocument/2006/relationships/hyperlink" Target="https://www.vnews.com/Man-drowns-in-New-Hampshire-lake-while-boating-11062768" TargetMode="External"/><Relationship Id="rId15" Type="http://schemas.openxmlformats.org/officeDocument/2006/relationships/hyperlink" Target="https://www.masslive.com/news/worcester/2016/12/holden_hiker_dies_on_mount_bon.html" TargetMode="External"/><Relationship Id="rId110" Type="http://schemas.openxmlformats.org/officeDocument/2006/relationships/drawing" Target="../drawings/drawing2.xml"/><Relationship Id="rId14" Type="http://schemas.openxmlformats.org/officeDocument/2006/relationships/hyperlink" Target="https://www.nhpr.org/north-country/2016-03-27/skier-killed-in-crash-at-cannon-mountain" TargetMode="External"/><Relationship Id="rId17" Type="http://schemas.openxmlformats.org/officeDocument/2006/relationships/hyperlink" Target="https://www.wmur.com/article/man-dies-hiking-on-trail-in-white-mountain-national-forest/13050851" TargetMode="External"/><Relationship Id="rId16" Type="http://schemas.openxmlformats.org/officeDocument/2006/relationships/hyperlink" Target="https://www.bostonherald.com/2016/11/15/scout-leader-dies-on-nh-hike/" TargetMode="External"/><Relationship Id="rId19" Type="http://schemas.openxmlformats.org/officeDocument/2006/relationships/hyperlink" Target="https://manchesterinklink.com/overdue-skier-amherst-woman-found-dead-off-trail-cannon-mountain/" TargetMode="External"/><Relationship Id="rId18" Type="http://schemas.openxmlformats.org/officeDocument/2006/relationships/hyperlink" Target="https://www.masslive.com/news/2017/09/24-year-old_bellingham_man_kil.html" TargetMode="External"/><Relationship Id="rId84" Type="http://schemas.openxmlformats.org/officeDocument/2006/relationships/hyperlink" Target="https://www.conwaydailysun.com/news/local/body-found-floating-in-pond-at-n-conway-inn/article_b6559d8e-f8b3-11ec-a354-dba143a16bb7.html" TargetMode="External"/><Relationship Id="rId83" Type="http://schemas.openxmlformats.org/officeDocument/2006/relationships/hyperlink" Target="https://www.wmur.com/article/missing-swimmer-reported-in-kingston-lake/20924842" TargetMode="External"/><Relationship Id="rId86" Type="http://schemas.openxmlformats.org/officeDocument/2006/relationships/hyperlink" Target="https://whdh.com/news/body-of-woman-who-vanished-from-nh-campground-pulled-from-river/" TargetMode="External"/><Relationship Id="rId85" Type="http://schemas.openxmlformats.org/officeDocument/2006/relationships/hyperlink" Target="https://www.conwaydailysun.com/news/local/missing-womans-body-found-in-ossipee-lake/article_ed1c1246-8e77-11eb-bde7-b3e1ce44e673.html" TargetMode="External"/><Relationship Id="rId88" Type="http://schemas.openxmlformats.org/officeDocument/2006/relationships/hyperlink" Target="https://manchesterinklink.com/drowning-victim-in-july-12-kayaking-accident-identified/" TargetMode="External"/><Relationship Id="rId87" Type="http://schemas.openxmlformats.org/officeDocument/2006/relationships/hyperlink" Target="https://www.wcvb.com/article/two-dead-one-missing-after-falling-through-ice-in-lake-winnipesaukee/8733884" TargetMode="External"/><Relationship Id="rId89" Type="http://schemas.openxmlformats.org/officeDocument/2006/relationships/hyperlink" Target="https://manchesterinklink.com/bedford-teen-drowns-following-canoeing-accident-stark/" TargetMode="External"/><Relationship Id="rId80" Type="http://schemas.openxmlformats.org/officeDocument/2006/relationships/hyperlink" Target="https://www.wmur.com/article/teen-drowns-after-jumping-in-pond-from-rope-swing/36789934" TargetMode="External"/><Relationship Id="rId82" Type="http://schemas.openxmlformats.org/officeDocument/2006/relationships/hyperlink" Target="https://www.reformer.com/local-news/recovery-mission-ended-deceased-man-identified-as-hinsdale-n-h-resident/article_6d0db84e-f709-5a0e-b805-47f229c58fe5.html" TargetMode="External"/><Relationship Id="rId81" Type="http://schemas.openxmlformats.org/officeDocument/2006/relationships/hyperlink" Target="https://www.sentinelsource.com/news/local/police-man-dog-die-in-tragic-pond-drowning-in-marlborough/article_4087e1f9-242a-5dc7-9b00-b22e0eb16309.html" TargetMode="External"/><Relationship Id="rId1" Type="http://schemas.openxmlformats.org/officeDocument/2006/relationships/hyperlink" Target="https://www.wmur.com/article/man-found-dead-on-cannon-mountain-ski-lift/5172542" TargetMode="External"/><Relationship Id="rId2" Type="http://schemas.openxmlformats.org/officeDocument/2006/relationships/hyperlink" Target="https://www.wmur.com/article/18-year-old-killed-in-nighttime-sledding-accident-on-wildcat-mountain/5178602" TargetMode="External"/><Relationship Id="rId3" Type="http://schemas.openxmlformats.org/officeDocument/2006/relationships/hyperlink" Target="https://www.thesunchronicle.com/news/local_news/local-climber-killed-in-fall/article_e95c5f03-0b36-551a-8eb3-e50efd7a31fd.html" TargetMode="External"/><Relationship Id="rId4" Type="http://schemas.openxmlformats.org/officeDocument/2006/relationships/hyperlink" Target="https://www.bostonherald.com/2012/04/03/tech-whiz-priebatschs-dad-presumed-dead-in-hiking-accident/" TargetMode="External"/><Relationship Id="rId9" Type="http://schemas.openxmlformats.org/officeDocument/2006/relationships/hyperlink" Target="https://www.nashuatelegraph.com/life/health-lifestyle/2015/01/27/woman-who-fell-and-died-at-purgatory-brook-falls-was-experienced-well-equipped-for-winter-hiking/" TargetMode="External"/><Relationship Id="rId5" Type="http://schemas.openxmlformats.org/officeDocument/2006/relationships/hyperlink" Target="https://www.nhpr.org/north-country/2013-07-29/hiker-found-dead-on-appalachian-trail" TargetMode="External"/><Relationship Id="rId6" Type="http://schemas.openxmlformats.org/officeDocument/2006/relationships/hyperlink" Target="https://www.wcvb.com/article/climber-dies-in-fall-from-n-h-mountain-cliff/8204838" TargetMode="External"/><Relationship Id="rId7" Type="http://schemas.openxmlformats.org/officeDocument/2006/relationships/hyperlink" Target="https://www.centralmaine.com/2014/07/15/scarborough-rock-climber-dies-in-new-hampshire-accident/" TargetMode="External"/><Relationship Id="rId8" Type="http://schemas.openxmlformats.org/officeDocument/2006/relationships/hyperlink" Target="https://www.nhpr.org/nh-news/2014-09-09/hiker-who-died-on-appalachian-trail-identified" TargetMode="External"/><Relationship Id="rId73" Type="http://schemas.openxmlformats.org/officeDocument/2006/relationships/hyperlink" Target="https://www.wmur.com/article/crews-searching-for-missing-man-on-lake-winnipesaukee/37296328" TargetMode="External"/><Relationship Id="rId72" Type="http://schemas.openxmlformats.org/officeDocument/2006/relationships/hyperlink" Target="https://www.wmur.com/article/man-drowns-in-lake-winnipesaukee-after-vessel-capsized/38651475" TargetMode="External"/><Relationship Id="rId75" Type="http://schemas.openxmlformats.org/officeDocument/2006/relationships/hyperlink" Target="https://patch.com/new-hampshire/concord-nh/marine-patrol-recovers-2-bodies-after-merrimack-river-drownings" TargetMode="External"/><Relationship Id="rId74" Type="http://schemas.openxmlformats.org/officeDocument/2006/relationships/hyperlink" Target="https://www.wmur.com/article/body-of-missing-man-recovered-from-androscoggin-river/5212655" TargetMode="External"/><Relationship Id="rId77" Type="http://schemas.openxmlformats.org/officeDocument/2006/relationships/hyperlink" Target="https://patch.com/new-hampshire/concord-nh/missing-kayaker-identified-merrimack-man-psc-student" TargetMode="External"/><Relationship Id="rId76" Type="http://schemas.openxmlformats.org/officeDocument/2006/relationships/hyperlink" Target="https://patch.com/new-hampshire/concord-nh/marine-patrol-recovers-2-bodies-after-merrimack-river-drownings" TargetMode="External"/><Relationship Id="rId79" Type="http://schemas.openxmlformats.org/officeDocument/2006/relationships/hyperlink" Target="https://www.laconiadailysun.com/news/local/apparent-drowning-in-gilman-pond/article_4fcc4c60-8a60-5fb8-9058-527179ef82de.html" TargetMode="External"/><Relationship Id="rId78" Type="http://schemas.openxmlformats.org/officeDocument/2006/relationships/hyperlink" Target="https://www.wcvb.com/article/vincenzo-lirosi-missing-student-found-dead-december-8-2021/38461157" TargetMode="External"/><Relationship Id="rId71" Type="http://schemas.openxmlformats.org/officeDocument/2006/relationships/hyperlink" Target="https://patch.com/new-hampshire/concord-nh/elderly-hooksett-man-dies-lake-winnipesaukee-nh-marine-patrol" TargetMode="External"/><Relationship Id="rId70" Type="http://schemas.openxmlformats.org/officeDocument/2006/relationships/hyperlink" Target="https://www.wmur.com/article/man-dies-truck-ice-moultonborough-nh-berry-pond-3-13-22/39420540" TargetMode="External"/><Relationship Id="rId62" Type="http://schemas.openxmlformats.org/officeDocument/2006/relationships/hyperlink" Target="https://www.masslive.com/news/worcester/2017/07/daniel_matthews_of_northboroug.html" TargetMode="External"/><Relationship Id="rId61" Type="http://schemas.openxmlformats.org/officeDocument/2006/relationships/hyperlink" Target="https://www.concordmonitor.com/dragon-star-restaurant-in-concord-nh-closed-for-three-weeks-4479044%23:~:text=Thai%20Chinh,%2039,%20drowned%20at,a%20naturally%20formed%20swimming%20area" TargetMode="External"/><Relationship Id="rId64" Type="http://schemas.openxmlformats.org/officeDocument/2006/relationships/hyperlink" Target="https://www.nbcboston.com/news/local/swimmer-dead-following-profile-falls-possible-drowning-in-new-hampshire/2813784/" TargetMode="External"/><Relationship Id="rId63" Type="http://schemas.openxmlformats.org/officeDocument/2006/relationships/hyperlink" Target="https://issuu.com/saintmichaelscollegemagazine/docs/stmikesmagazine_20180110" TargetMode="External"/><Relationship Id="rId66" Type="http://schemas.openxmlformats.org/officeDocument/2006/relationships/hyperlink" Target="https://www.necn.com/news/local/mans-body-recovered-nearly-month-after-he-went-missing-while-fishing-with-friends-nh-state-police/2731313/" TargetMode="External"/><Relationship Id="rId65" Type="http://schemas.openxmlformats.org/officeDocument/2006/relationships/hyperlink" Target="https://www.wmur.com/article/body-mississippi-man-connecticut-river-drowning-new-hampshire-vermont-9822/41127411" TargetMode="External"/><Relationship Id="rId68" Type="http://schemas.openxmlformats.org/officeDocument/2006/relationships/hyperlink" Target="https://www.wmur.com/article/kayaker-found-dead-on-ossipee-nh-pond/40948189" TargetMode="External"/><Relationship Id="rId67" Type="http://schemas.openxmlformats.org/officeDocument/2006/relationships/hyperlink" Target="https://www.wmur.com/article/man-drowned-in-pool-pond-in-rindge-nh/40262707" TargetMode="External"/><Relationship Id="rId60" Type="http://schemas.openxmlformats.org/officeDocument/2006/relationships/hyperlink" Target="https://www.conwaydailysun.com/berlin_sun/news/man-drowns-while-swimming-in-ammonoosuc/article_1a3cd337-cf89-5812-ace3-71c60fcb7af4.html" TargetMode="External"/><Relationship Id="rId69" Type="http://schemas.openxmlformats.org/officeDocument/2006/relationships/hyperlink" Target="https://www.seacoastonline.com/story/news/local/2022/05/10/newmarket-man-drowns-milton-three-pond/9722841002/" TargetMode="External"/><Relationship Id="rId51" Type="http://schemas.openxmlformats.org/officeDocument/2006/relationships/hyperlink" Target="https://www.necn.com/news/local/woman-dies-hiking-down-nh-mountain-with-fiance-despite-cpr-efforts-on-trail/2818718/" TargetMode="External"/><Relationship Id="rId50" Type="http://schemas.openxmlformats.org/officeDocument/2006/relationships/hyperlink" Target="https://www.boston.com/news/local-news/2022/10/24/massachusetts-man-dies-lincoln-new-hampshire-hiking-trail-white-mountains/" TargetMode="External"/><Relationship Id="rId53" Type="http://schemas.openxmlformats.org/officeDocument/2006/relationships/hyperlink" Target="https://www.wcax.com/2022/12/23/young-hiker-who-died-nh-remembered-caring-determined/" TargetMode="External"/><Relationship Id="rId52" Type="http://schemas.openxmlformats.org/officeDocument/2006/relationships/hyperlink" Target="https://www.proquest.com/bostonglobe/docview/2697010415/CB448A320F854CC9PQ/5?accountid=12826" TargetMode="External"/><Relationship Id="rId55" Type="http://schemas.openxmlformats.org/officeDocument/2006/relationships/hyperlink" Target="https://www.vnews.com/Cardigan-Mountain-hiker-suffers-medical-incident-on-trail-and-later-dies-48231793" TargetMode="External"/><Relationship Id="rId54" Type="http://schemas.openxmlformats.org/officeDocument/2006/relationships/hyperlink" Target="https://www.bostonglobe.com/2022/09/30/metro/rock-climber-injured-after-falling-cliff-new-hampshire/" TargetMode="External"/><Relationship Id="rId57" Type="http://schemas.openxmlformats.org/officeDocument/2006/relationships/hyperlink" Target="https://www.fosters.com/story/news/2022/08/02/man-found-dead-near-former-granite-state-park-nh/10214469002/" TargetMode="External"/><Relationship Id="rId56" Type="http://schemas.openxmlformats.org/officeDocument/2006/relationships/hyperlink" Target="https://www.wmur.com/article/ice-climber-collapses-dies-while-hiking-up-mt-willard-nh/38990081" TargetMode="External"/><Relationship Id="rId59" Type="http://schemas.openxmlformats.org/officeDocument/2006/relationships/hyperlink" Target="https://www.boston.com/news/local-news/2013/07/02/lowell-woman-dies-after-being-swept-away-by-n-h-river/" TargetMode="External"/><Relationship Id="rId58" Type="http://schemas.openxmlformats.org/officeDocument/2006/relationships/hyperlink" Target="https://www.concordmonitor.com/Concord-NH-missing-Boscawen-woman-found-in-park-27475975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gme.com/news/local/body-of-maine-man-found-in-new-hampshire-woods" TargetMode="External"/><Relationship Id="rId42" Type="http://schemas.openxmlformats.org/officeDocument/2006/relationships/hyperlink" Target="https://patch.com/massachusetts/andover/andover-man-dies-new-hampshire-hiking-accident" TargetMode="External"/><Relationship Id="rId41" Type="http://schemas.openxmlformats.org/officeDocument/2006/relationships/hyperlink" Target="https://patch.com/massachusetts/andover/andover-man-dies-new-hampshire-hiking-accident" TargetMode="External"/><Relationship Id="rId44" Type="http://schemas.openxmlformats.org/officeDocument/2006/relationships/hyperlink" Target="https://whdh.com/news/mass-man-dies-after-falling-while-snowboarding-on-loon-mountain-in-nh/" TargetMode="External"/><Relationship Id="rId43" Type="http://schemas.openxmlformats.org/officeDocument/2006/relationships/hyperlink" Target="https://www.backpacker.com/news-and-events/news/new-hampshire-hiker-death-photos/" TargetMode="External"/><Relationship Id="rId46" Type="http://schemas.openxmlformats.org/officeDocument/2006/relationships/hyperlink" Target="https://www.wmur.com/article/man-killed-fall-hiking-weare-nashua-south/41575226" TargetMode="External"/><Relationship Id="rId45" Type="http://schemas.openxmlformats.org/officeDocument/2006/relationships/hyperlink" Target="https://www.dailyleader.com/2022/09/09/prentiss-man-drowns-while-hiking-in-new-hampshire/" TargetMode="External"/><Relationship Id="rId107" Type="http://schemas.openxmlformats.org/officeDocument/2006/relationships/hyperlink" Target="https://www.wcvb.com/article/man-drowns-on-lake-struggled-before-going-under/8204319" TargetMode="External"/><Relationship Id="rId106" Type="http://schemas.openxmlformats.org/officeDocument/2006/relationships/hyperlink" Target="https://www.wmur.com/article/man-drowns-in-canobie-lake/5174621" TargetMode="External"/><Relationship Id="rId105" Type="http://schemas.openxmlformats.org/officeDocument/2006/relationships/hyperlink" Target="https://patch.com/new-hampshire/concord-nh/concord-man-drowns-in-the-merrimack-river" TargetMode="External"/><Relationship Id="rId104" Type="http://schemas.openxmlformats.org/officeDocument/2006/relationships/hyperlink" Target="https://www.wmur.com/article/toddler-dies-in-apparent-drowning-in-sunapee/5183046" TargetMode="External"/><Relationship Id="rId109" Type="http://schemas.openxmlformats.org/officeDocument/2006/relationships/hyperlink" Target="https://www.vnews.com/skiing-deaths-history-new-hampshrie-8434377" TargetMode="External"/><Relationship Id="rId108" Type="http://schemas.openxmlformats.org/officeDocument/2006/relationships/hyperlink" Target="https://nsaa.org/webdocs/Media_Public/IndustryStats/fatality_fact_sheet_2022.pdf" TargetMode="External"/><Relationship Id="rId48" Type="http://schemas.openxmlformats.org/officeDocument/2006/relationships/hyperlink" Target="https://patch.com/new-hampshire/concord-nh/missing-california-man-s-car-found-new-hampshire" TargetMode="External"/><Relationship Id="rId47" Type="http://schemas.openxmlformats.org/officeDocument/2006/relationships/hyperlink" Target="https://www.nbcnews.com/news/us-news/hiker-falls-death-new-hampshire-mountain-authorities-say-rcna44612" TargetMode="External"/><Relationship Id="rId49" Type="http://schemas.openxmlformats.org/officeDocument/2006/relationships/hyperlink" Target="https://www.unionleader.com/news/safety/mass-woman-flown-from-mt-monadnock-after-20-foot-fall/article_7e05c9d2-27cf-54da-9064-28c82fea82a4.html" TargetMode="External"/><Relationship Id="rId103" Type="http://schemas.openxmlformats.org/officeDocument/2006/relationships/hyperlink" Target="https://www.boston.com/news/crime/2022/04/25/family-statement-stephen-reid-djeswende-reid-couple-murdered-concord-n-h-walking-trail/" TargetMode="External"/><Relationship Id="rId102" Type="http://schemas.openxmlformats.org/officeDocument/2006/relationships/hyperlink" Target="https://www.boston.com/news/crime/2022/04/25/family-statement-stephen-reid-djeswende-reid-couple-murdered-concord-n-h-walking-trail/" TargetMode="External"/><Relationship Id="rId101" Type="http://schemas.openxmlformats.org/officeDocument/2006/relationships/hyperlink" Target="https://www.gazettenet.com/shelburne-teen-death-25892762" TargetMode="External"/><Relationship Id="rId100" Type="http://schemas.openxmlformats.org/officeDocument/2006/relationships/hyperlink" Target="https://www.wmur.com/article/two-people-dead-after-atv-crash-in-auburn-police-say/36638735" TargetMode="External"/><Relationship Id="rId31" Type="http://schemas.openxmlformats.org/officeDocument/2006/relationships/hyperlink" Target="https://people.com/human-interest/hiker-falls-death-new-hampshire-state-park-waterfall/" TargetMode="External"/><Relationship Id="rId30" Type="http://schemas.openxmlformats.org/officeDocument/2006/relationships/hyperlink" Target="https://www.conwaydailysun.com/news/local/man-falls-to-death-at-cathedral-ledge/article_0939e808-f38d-11ea-8903-fb172dd2d396.html" TargetMode="External"/><Relationship Id="rId33" Type="http://schemas.openxmlformats.org/officeDocument/2006/relationships/hyperlink" Target="https://www.necn.com/news/local/backcountry-skier-killed-in-mt-washington-avalanche/2398534/" TargetMode="External"/><Relationship Id="rId32" Type="http://schemas.openxmlformats.org/officeDocument/2006/relationships/hyperlink" Target="https://nhfishgame.com/2020/09/28/massachusetts-man-dies-in-climbing-accident-on-rumney-rocks/" TargetMode="External"/><Relationship Id="rId35" Type="http://schemas.openxmlformats.org/officeDocument/2006/relationships/hyperlink" Target="https://nypost.com/2021/06/01/new-hampshire-man-dies-in-freak-hammock-accident-while-on-hike/" TargetMode="External"/><Relationship Id="rId34" Type="http://schemas.openxmlformats.org/officeDocument/2006/relationships/hyperlink" Target="https://nypost.com/2021/06/01/new-hampshire-man-dies-in-freak-hammock-accident-while-on-hike/" TargetMode="External"/><Relationship Id="rId37" Type="http://schemas.openxmlformats.org/officeDocument/2006/relationships/hyperlink" Target="https://wgme.com/news/local/lake-region-high-school-senior-dies-on-school-camping-trip" TargetMode="External"/><Relationship Id="rId36" Type="http://schemas.openxmlformats.org/officeDocument/2006/relationships/hyperlink" Target="https://www.wickedlocal.com/story/old-colony-memorial/2021/03/16/plymouth-man-dies-while-hiking-new-hampshire/4717026001/" TargetMode="External"/><Relationship Id="rId39" Type="http://schemas.openxmlformats.org/officeDocument/2006/relationships/hyperlink" Target="https://news.yahoo.com/man-dies-while-hiking-mt-224800226.html" TargetMode="External"/><Relationship Id="rId38" Type="http://schemas.openxmlformats.org/officeDocument/2006/relationships/hyperlink" Target="https://patch.com/new-hampshire/across-nh/hiker-beverly-ma-dies-lonesome-lake-trail-franconia" TargetMode="External"/><Relationship Id="rId20" Type="http://schemas.openxmlformats.org/officeDocument/2006/relationships/hyperlink" Target="https://www.nbcboston.com/news/local/loved-ones-mourn-teen-killed-in-skiing-accident/37860/" TargetMode="External"/><Relationship Id="rId22" Type="http://schemas.openxmlformats.org/officeDocument/2006/relationships/hyperlink" Target="https://www.wcax.com/content/news/Conn-hiker-killed-from-fall-on-Cannon-Mountain-494109561.html" TargetMode="External"/><Relationship Id="rId21" Type="http://schemas.openxmlformats.org/officeDocument/2006/relationships/hyperlink" Target="https://www.laconiadailysun.com/news/local/man-found-on-gunstock-ski-trail-dies/article_c05af450-3218-5ff6-b3be-96c46386cccd.html" TargetMode="External"/><Relationship Id="rId24" Type="http://schemas.openxmlformats.org/officeDocument/2006/relationships/hyperlink" Target="https://www.bostonherald.com/2019/03/09/police-id-somerville-man-killed-in-n-h-ski-resort-collision/" TargetMode="External"/><Relationship Id="rId23" Type="http://schemas.openxmlformats.org/officeDocument/2006/relationships/hyperlink" Target="https://www.newsweek.com/new-hampshire-massachusetts-family-ice-frankenstein-cliff-trail-death-wife-1270622" TargetMode="External"/><Relationship Id="rId26" Type="http://schemas.openxmlformats.org/officeDocument/2006/relationships/hyperlink" Target="https://www.concordmonitor.com/A-sudden-death-after-he-saved-lives-24759055" TargetMode="External"/><Relationship Id="rId25" Type="http://schemas.openxmlformats.org/officeDocument/2006/relationships/hyperlink" Target="http://northeastexplorer.com/wordpress/mount-washington-hiker-suffering-from-hypothermia-dies/" TargetMode="External"/><Relationship Id="rId28" Type="http://schemas.openxmlformats.org/officeDocument/2006/relationships/hyperlink" Target="https://www.wcvb.com/article/skier-killed-after-crashing-into-trees-authorities-say/30330096" TargetMode="External"/><Relationship Id="rId27" Type="http://schemas.openxmlformats.org/officeDocument/2006/relationships/hyperlink" Target="https://wnbf.com/vestal-high-grad-plunged-300-feet-while-hiking-mount-washington/" TargetMode="External"/><Relationship Id="rId29" Type="http://schemas.openxmlformats.org/officeDocument/2006/relationships/hyperlink" Target="https://www.boston.com/news/local-news/2019/05/28/mount-monadnock-death/" TargetMode="External"/><Relationship Id="rId95" Type="http://schemas.openxmlformats.org/officeDocument/2006/relationships/hyperlink" Target="https://www.wmur.com/article/authorities-release-identities-of-merrimack-river-drowning-victims/5201440" TargetMode="External"/><Relationship Id="rId94" Type="http://schemas.openxmlformats.org/officeDocument/2006/relationships/hyperlink" Target="https://www.wmur.com/article/authorities-release-identities-of-merrimack-river-drowning-victims/5201440" TargetMode="External"/><Relationship Id="rId97" Type="http://schemas.openxmlformats.org/officeDocument/2006/relationships/hyperlink" Target="https://www.conwaydailysun.com/news/local/37-year-old-man-drowns-in-echo-lake/article_8058aeec-f918-11eb-8dcd-a7960e3e26ba.html" TargetMode="External"/><Relationship Id="rId96" Type="http://schemas.openxmlformats.org/officeDocument/2006/relationships/hyperlink" Target="https://www.wmur.com/article/manchester-man-drowns-in-piscataquog-river-sunday/5200325" TargetMode="External"/><Relationship Id="rId11" Type="http://schemas.openxmlformats.org/officeDocument/2006/relationships/hyperlink" Target="https://www.telegram.com/story/news/local/east-valley/2015/08/10/man-dies-in-fall-on/33695962007/" TargetMode="External"/><Relationship Id="rId99" Type="http://schemas.openxmlformats.org/officeDocument/2006/relationships/hyperlink" Target="https://www.wmur.com/article/two-people-dead-after-atv-crash-in-auburn-police-say/36638735" TargetMode="External"/><Relationship Id="rId10" Type="http://schemas.openxmlformats.org/officeDocument/2006/relationships/hyperlink" Target="https://www.cbsnews.com/boston/news/lowell-julia-hassan-hiking-death/" TargetMode="External"/><Relationship Id="rId98" Type="http://schemas.openxmlformats.org/officeDocument/2006/relationships/hyperlink" Target="https://www.centralmaine.com/2018/11/12/brother-says-new-hampshire-hunter-died-doing-what-he-loved/" TargetMode="External"/><Relationship Id="rId13" Type="http://schemas.openxmlformats.org/officeDocument/2006/relationships/hyperlink" Target="https://patch.com/new-york/northfork/orient-man-dies-tragically-while-new-hampshire-trail-police" TargetMode="External"/><Relationship Id="rId12" Type="http://schemas.openxmlformats.org/officeDocument/2006/relationships/hyperlink" Target="https://wgme.com/news/local/body-of-missing-canadian-hiker-found-on-mount-washington" TargetMode="External"/><Relationship Id="rId91" Type="http://schemas.openxmlformats.org/officeDocument/2006/relationships/hyperlink" Target="https://www.wmur.com/article/crews-find-body-of-15-year-old-who-disappeared-while-swimming/5212283" TargetMode="External"/><Relationship Id="rId90" Type="http://schemas.openxmlformats.org/officeDocument/2006/relationships/hyperlink" Target="https://www.wmur.com/article/connecticut-woman-found-unconscious-in-lake-waukewan-dies/33546807" TargetMode="External"/><Relationship Id="rId93" Type="http://schemas.openxmlformats.org/officeDocument/2006/relationships/hyperlink" Target="https://www.wmur.com/article/massachusetts-man-dies-at-livermore-falls-in-campton/12171625" TargetMode="External"/><Relationship Id="rId92" Type="http://schemas.openxmlformats.org/officeDocument/2006/relationships/hyperlink" Target="https://www.vnews.com/Man-drowns-in-New-Hampshire-lake-while-boating-11062768" TargetMode="External"/><Relationship Id="rId15" Type="http://schemas.openxmlformats.org/officeDocument/2006/relationships/hyperlink" Target="https://www.masslive.com/news/worcester/2016/12/holden_hiker_dies_on_mount_bon.html" TargetMode="External"/><Relationship Id="rId110" Type="http://schemas.openxmlformats.org/officeDocument/2006/relationships/drawing" Target="../drawings/drawing3.xml"/><Relationship Id="rId14" Type="http://schemas.openxmlformats.org/officeDocument/2006/relationships/hyperlink" Target="https://www.nhpr.org/north-country/2016-03-27/skier-killed-in-crash-at-cannon-mountain" TargetMode="External"/><Relationship Id="rId17" Type="http://schemas.openxmlformats.org/officeDocument/2006/relationships/hyperlink" Target="https://www.wmur.com/article/man-dies-hiking-on-trail-in-white-mountain-national-forest/13050851" TargetMode="External"/><Relationship Id="rId16" Type="http://schemas.openxmlformats.org/officeDocument/2006/relationships/hyperlink" Target="https://www.bostonherald.com/2016/11/15/scout-leader-dies-on-nh-hike/" TargetMode="External"/><Relationship Id="rId19" Type="http://schemas.openxmlformats.org/officeDocument/2006/relationships/hyperlink" Target="https://manchesterinklink.com/overdue-skier-amherst-woman-found-dead-off-trail-cannon-mountain/" TargetMode="External"/><Relationship Id="rId18" Type="http://schemas.openxmlformats.org/officeDocument/2006/relationships/hyperlink" Target="https://www.masslive.com/news/2017/09/24-year-old_bellingham_man_kil.html" TargetMode="External"/><Relationship Id="rId84" Type="http://schemas.openxmlformats.org/officeDocument/2006/relationships/hyperlink" Target="https://www.conwaydailysun.com/news/local/body-found-floating-in-pond-at-n-conway-inn/article_b6559d8e-f8b3-11ec-a354-dba143a16bb7.html" TargetMode="External"/><Relationship Id="rId83" Type="http://schemas.openxmlformats.org/officeDocument/2006/relationships/hyperlink" Target="https://www.wmur.com/article/missing-swimmer-reported-in-kingston-lake/20924842" TargetMode="External"/><Relationship Id="rId86" Type="http://schemas.openxmlformats.org/officeDocument/2006/relationships/hyperlink" Target="https://whdh.com/news/body-of-woman-who-vanished-from-nh-campground-pulled-from-river/" TargetMode="External"/><Relationship Id="rId85" Type="http://schemas.openxmlformats.org/officeDocument/2006/relationships/hyperlink" Target="https://www.conwaydailysun.com/news/local/missing-womans-body-found-in-ossipee-lake/article_ed1c1246-8e77-11eb-bde7-b3e1ce44e673.html" TargetMode="External"/><Relationship Id="rId88" Type="http://schemas.openxmlformats.org/officeDocument/2006/relationships/hyperlink" Target="https://manchesterinklink.com/drowning-victim-in-july-12-kayaking-accident-identified/" TargetMode="External"/><Relationship Id="rId87" Type="http://schemas.openxmlformats.org/officeDocument/2006/relationships/hyperlink" Target="https://www.wcvb.com/article/two-dead-one-missing-after-falling-through-ice-in-lake-winnipesaukee/8733884" TargetMode="External"/><Relationship Id="rId89" Type="http://schemas.openxmlformats.org/officeDocument/2006/relationships/hyperlink" Target="https://manchesterinklink.com/bedford-teen-drowns-following-canoeing-accident-stark/" TargetMode="External"/><Relationship Id="rId80" Type="http://schemas.openxmlformats.org/officeDocument/2006/relationships/hyperlink" Target="https://www.wmur.com/article/teen-drowns-after-jumping-in-pond-from-rope-swing/36789934" TargetMode="External"/><Relationship Id="rId82" Type="http://schemas.openxmlformats.org/officeDocument/2006/relationships/hyperlink" Target="https://www.reformer.com/local-news/recovery-mission-ended-deceased-man-identified-as-hinsdale-n-h-resident/article_6d0db84e-f709-5a0e-b805-47f229c58fe5.html" TargetMode="External"/><Relationship Id="rId81" Type="http://schemas.openxmlformats.org/officeDocument/2006/relationships/hyperlink" Target="https://www.sentinelsource.com/news/local/police-man-dog-die-in-tragic-pond-drowning-in-marlborough/article_4087e1f9-242a-5dc7-9b00-b22e0eb16309.html" TargetMode="External"/><Relationship Id="rId1" Type="http://schemas.openxmlformats.org/officeDocument/2006/relationships/hyperlink" Target="https://www.wmur.com/article/man-found-dead-on-cannon-mountain-ski-lift/5172542" TargetMode="External"/><Relationship Id="rId2" Type="http://schemas.openxmlformats.org/officeDocument/2006/relationships/hyperlink" Target="https://www.wmur.com/article/18-year-old-killed-in-nighttime-sledding-accident-on-wildcat-mountain/5178602" TargetMode="External"/><Relationship Id="rId3" Type="http://schemas.openxmlformats.org/officeDocument/2006/relationships/hyperlink" Target="https://www.thesunchronicle.com/news/local_news/local-climber-killed-in-fall/article_e95c5f03-0b36-551a-8eb3-e50efd7a31fd.html" TargetMode="External"/><Relationship Id="rId4" Type="http://schemas.openxmlformats.org/officeDocument/2006/relationships/hyperlink" Target="https://www.bostonherald.com/2012/04/03/tech-whiz-priebatschs-dad-presumed-dead-in-hiking-accident/" TargetMode="External"/><Relationship Id="rId9" Type="http://schemas.openxmlformats.org/officeDocument/2006/relationships/hyperlink" Target="https://www.nashuatelegraph.com/life/health-lifestyle/2015/01/27/woman-who-fell-and-died-at-purgatory-brook-falls-was-experienced-well-equipped-for-winter-hiking/" TargetMode="External"/><Relationship Id="rId5" Type="http://schemas.openxmlformats.org/officeDocument/2006/relationships/hyperlink" Target="https://www.nhpr.org/north-country/2013-07-29/hiker-found-dead-on-appalachian-trail" TargetMode="External"/><Relationship Id="rId6" Type="http://schemas.openxmlformats.org/officeDocument/2006/relationships/hyperlink" Target="https://www.wcvb.com/article/climber-dies-in-fall-from-n-h-mountain-cliff/8204838" TargetMode="External"/><Relationship Id="rId7" Type="http://schemas.openxmlformats.org/officeDocument/2006/relationships/hyperlink" Target="https://www.centralmaine.com/2014/07/15/scarborough-rock-climber-dies-in-new-hampshire-accident/" TargetMode="External"/><Relationship Id="rId8" Type="http://schemas.openxmlformats.org/officeDocument/2006/relationships/hyperlink" Target="https://www.nhpr.org/nh-news/2014-09-09/hiker-who-died-on-appalachian-trail-identified" TargetMode="External"/><Relationship Id="rId73" Type="http://schemas.openxmlformats.org/officeDocument/2006/relationships/hyperlink" Target="https://www.wmur.com/article/crews-searching-for-missing-man-on-lake-winnipesaukee/37296328" TargetMode="External"/><Relationship Id="rId72" Type="http://schemas.openxmlformats.org/officeDocument/2006/relationships/hyperlink" Target="https://www.wmur.com/article/man-drowns-in-lake-winnipesaukee-after-vessel-capsized/38651475" TargetMode="External"/><Relationship Id="rId75" Type="http://schemas.openxmlformats.org/officeDocument/2006/relationships/hyperlink" Target="https://patch.com/new-hampshire/concord-nh/marine-patrol-recovers-2-bodies-after-merrimack-river-drownings" TargetMode="External"/><Relationship Id="rId74" Type="http://schemas.openxmlformats.org/officeDocument/2006/relationships/hyperlink" Target="https://www.wmur.com/article/body-of-missing-man-recovered-from-androscoggin-river/5212655" TargetMode="External"/><Relationship Id="rId77" Type="http://schemas.openxmlformats.org/officeDocument/2006/relationships/hyperlink" Target="https://patch.com/new-hampshire/concord-nh/missing-kayaker-identified-merrimack-man-psc-student" TargetMode="External"/><Relationship Id="rId76" Type="http://schemas.openxmlformats.org/officeDocument/2006/relationships/hyperlink" Target="https://patch.com/new-hampshire/concord-nh/marine-patrol-recovers-2-bodies-after-merrimack-river-drownings" TargetMode="External"/><Relationship Id="rId79" Type="http://schemas.openxmlformats.org/officeDocument/2006/relationships/hyperlink" Target="https://www.laconiadailysun.com/news/local/apparent-drowning-in-gilman-pond/article_4fcc4c60-8a60-5fb8-9058-527179ef82de.html" TargetMode="External"/><Relationship Id="rId78" Type="http://schemas.openxmlformats.org/officeDocument/2006/relationships/hyperlink" Target="https://www.wcvb.com/article/vincenzo-lirosi-missing-student-found-dead-december-8-2021/38461157" TargetMode="External"/><Relationship Id="rId71" Type="http://schemas.openxmlformats.org/officeDocument/2006/relationships/hyperlink" Target="https://patch.com/new-hampshire/concord-nh/elderly-hooksett-man-dies-lake-winnipesaukee-nh-marine-patrol" TargetMode="External"/><Relationship Id="rId70" Type="http://schemas.openxmlformats.org/officeDocument/2006/relationships/hyperlink" Target="https://www.wmur.com/article/man-dies-truck-ice-moultonborough-nh-berry-pond-3-13-22/39420540" TargetMode="External"/><Relationship Id="rId62" Type="http://schemas.openxmlformats.org/officeDocument/2006/relationships/hyperlink" Target="https://www.masslive.com/news/worcester/2017/07/daniel_matthews_of_northboroug.html" TargetMode="External"/><Relationship Id="rId61" Type="http://schemas.openxmlformats.org/officeDocument/2006/relationships/hyperlink" Target="https://www.concordmonitor.com/dragon-star-restaurant-in-concord-nh-closed-for-three-weeks-4479044%23:~:text=Thai%20Chinh,%2039,%20drowned%20at,a%20naturally%20formed%20swimming%20area" TargetMode="External"/><Relationship Id="rId64" Type="http://schemas.openxmlformats.org/officeDocument/2006/relationships/hyperlink" Target="https://www.nbcboston.com/news/local/swimmer-dead-following-profile-falls-possible-drowning-in-new-hampshire/2813784/" TargetMode="External"/><Relationship Id="rId63" Type="http://schemas.openxmlformats.org/officeDocument/2006/relationships/hyperlink" Target="https://issuu.com/saintmichaelscollegemagazine/docs/stmikesmagazine_20180110" TargetMode="External"/><Relationship Id="rId66" Type="http://schemas.openxmlformats.org/officeDocument/2006/relationships/hyperlink" Target="https://www.necn.com/news/local/mans-body-recovered-nearly-month-after-he-went-missing-while-fishing-with-friends-nh-state-police/2731313/" TargetMode="External"/><Relationship Id="rId65" Type="http://schemas.openxmlformats.org/officeDocument/2006/relationships/hyperlink" Target="https://www.wmur.com/article/body-mississippi-man-connecticut-river-drowning-new-hampshire-vermont-9822/41127411" TargetMode="External"/><Relationship Id="rId68" Type="http://schemas.openxmlformats.org/officeDocument/2006/relationships/hyperlink" Target="https://www.wmur.com/article/kayaker-found-dead-on-ossipee-nh-pond/40948189" TargetMode="External"/><Relationship Id="rId67" Type="http://schemas.openxmlformats.org/officeDocument/2006/relationships/hyperlink" Target="https://www.wmur.com/article/man-drowned-in-pool-pond-in-rindge-nh/40262707" TargetMode="External"/><Relationship Id="rId60" Type="http://schemas.openxmlformats.org/officeDocument/2006/relationships/hyperlink" Target="https://www.conwaydailysun.com/berlin_sun/news/man-drowns-while-swimming-in-ammonoosuc/article_1a3cd337-cf89-5812-ace3-71c60fcb7af4.html" TargetMode="External"/><Relationship Id="rId69" Type="http://schemas.openxmlformats.org/officeDocument/2006/relationships/hyperlink" Target="https://www.seacoastonline.com/story/news/local/2022/05/10/newmarket-man-drowns-milton-three-pond/9722841002/" TargetMode="External"/><Relationship Id="rId51" Type="http://schemas.openxmlformats.org/officeDocument/2006/relationships/hyperlink" Target="https://www.necn.com/news/local/woman-dies-hiking-down-nh-mountain-with-fiance-despite-cpr-efforts-on-trail/2818718/" TargetMode="External"/><Relationship Id="rId50" Type="http://schemas.openxmlformats.org/officeDocument/2006/relationships/hyperlink" Target="https://www.boston.com/news/local-news/2022/10/24/massachusetts-man-dies-lincoln-new-hampshire-hiking-trail-white-mountains/" TargetMode="External"/><Relationship Id="rId53" Type="http://schemas.openxmlformats.org/officeDocument/2006/relationships/hyperlink" Target="https://www.wcax.com/2022/12/23/young-hiker-who-died-nh-remembered-caring-determined/" TargetMode="External"/><Relationship Id="rId52" Type="http://schemas.openxmlformats.org/officeDocument/2006/relationships/hyperlink" Target="https://www.proquest.com/bostonglobe/docview/2697010415/CB448A320F854CC9PQ/5?accountid=12826" TargetMode="External"/><Relationship Id="rId55" Type="http://schemas.openxmlformats.org/officeDocument/2006/relationships/hyperlink" Target="https://www.vnews.com/Cardigan-Mountain-hiker-suffers-medical-incident-on-trail-and-later-dies-48231793" TargetMode="External"/><Relationship Id="rId54" Type="http://schemas.openxmlformats.org/officeDocument/2006/relationships/hyperlink" Target="https://www.bostonglobe.com/2022/09/30/metro/rock-climber-injured-after-falling-cliff-new-hampshire/" TargetMode="External"/><Relationship Id="rId57" Type="http://schemas.openxmlformats.org/officeDocument/2006/relationships/hyperlink" Target="https://www.fosters.com/story/news/2022/08/02/man-found-dead-near-former-granite-state-park-nh/10214469002/" TargetMode="External"/><Relationship Id="rId56" Type="http://schemas.openxmlformats.org/officeDocument/2006/relationships/hyperlink" Target="https://www.wmur.com/article/ice-climber-collapses-dies-while-hiking-up-mt-willard-nh/38990081" TargetMode="External"/><Relationship Id="rId59" Type="http://schemas.openxmlformats.org/officeDocument/2006/relationships/hyperlink" Target="https://www.boston.com/news/local-news/2013/07/02/lowell-woman-dies-after-being-swept-away-by-n-h-river/" TargetMode="External"/><Relationship Id="rId58" Type="http://schemas.openxmlformats.org/officeDocument/2006/relationships/hyperlink" Target="https://www.concordmonitor.com/Concord-NH-missing-Boscawen-woman-found-in-park-27475975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news.com/skiing-deaths-history-new-hampshrie-8434377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gme.com/news/local/body-of-maine-man-found-in-new-hampshire-woods" TargetMode="External"/><Relationship Id="rId42" Type="http://schemas.openxmlformats.org/officeDocument/2006/relationships/hyperlink" Target="https://patch.com/massachusetts/andover/andover-man-dies-new-hampshire-hiking-accident" TargetMode="External"/><Relationship Id="rId41" Type="http://schemas.openxmlformats.org/officeDocument/2006/relationships/hyperlink" Target="https://patch.com/massachusetts/andover/andover-man-dies-new-hampshire-hiking-accident" TargetMode="External"/><Relationship Id="rId44" Type="http://schemas.openxmlformats.org/officeDocument/2006/relationships/hyperlink" Target="https://whdh.com/news/mass-man-dies-after-falling-while-snowboarding-on-loon-mountain-in-nh/" TargetMode="External"/><Relationship Id="rId43" Type="http://schemas.openxmlformats.org/officeDocument/2006/relationships/hyperlink" Target="https://www.backpacker.com/news-and-events/news/new-hampshire-hiker-death-photos/" TargetMode="External"/><Relationship Id="rId46" Type="http://schemas.openxmlformats.org/officeDocument/2006/relationships/hyperlink" Target="https://www.wmur.com/article/man-killed-fall-hiking-weare-nashua-south/41575226" TargetMode="External"/><Relationship Id="rId45" Type="http://schemas.openxmlformats.org/officeDocument/2006/relationships/hyperlink" Target="https://www.dailyleader.com/2022/09/09/prentiss-man-drowns-while-hiking-in-new-hampshire/" TargetMode="External"/><Relationship Id="rId107" Type="http://schemas.openxmlformats.org/officeDocument/2006/relationships/hyperlink" Target="https://www.wcvb.com/article/man-drowns-on-lake-struggled-before-going-under/8204319" TargetMode="External"/><Relationship Id="rId106" Type="http://schemas.openxmlformats.org/officeDocument/2006/relationships/hyperlink" Target="https://www.wmur.com/article/man-drowns-in-canobie-lake/5174621" TargetMode="External"/><Relationship Id="rId105" Type="http://schemas.openxmlformats.org/officeDocument/2006/relationships/hyperlink" Target="https://patch.com/new-hampshire/concord-nh/concord-man-drowns-in-the-merrimack-river" TargetMode="External"/><Relationship Id="rId104" Type="http://schemas.openxmlformats.org/officeDocument/2006/relationships/hyperlink" Target="https://www.wmur.com/article/toddler-dies-in-apparent-drowning-in-sunapee/5183046" TargetMode="External"/><Relationship Id="rId109" Type="http://schemas.openxmlformats.org/officeDocument/2006/relationships/hyperlink" Target="https://www.vnews.com/skiing-deaths-history-new-hampshrie-8434377" TargetMode="External"/><Relationship Id="rId108" Type="http://schemas.openxmlformats.org/officeDocument/2006/relationships/hyperlink" Target="https://nsaa.org/webdocs/Media_Public/IndustryStats/fatality_fact_sheet_2022.pdf" TargetMode="External"/><Relationship Id="rId48" Type="http://schemas.openxmlformats.org/officeDocument/2006/relationships/hyperlink" Target="https://patch.com/new-hampshire/concord-nh/missing-california-man-s-car-found-new-hampshire" TargetMode="External"/><Relationship Id="rId47" Type="http://schemas.openxmlformats.org/officeDocument/2006/relationships/hyperlink" Target="https://www.nbcnews.com/news/us-news/hiker-falls-death-new-hampshire-mountain-authorities-say-rcna44612" TargetMode="External"/><Relationship Id="rId49" Type="http://schemas.openxmlformats.org/officeDocument/2006/relationships/hyperlink" Target="https://www.unionleader.com/news/safety/mass-woman-flown-from-mt-monadnock-after-20-foot-fall/article_7e05c9d2-27cf-54da-9064-28c82fea82a4.html" TargetMode="External"/><Relationship Id="rId103" Type="http://schemas.openxmlformats.org/officeDocument/2006/relationships/hyperlink" Target="https://www.boston.com/news/crime/2022/04/25/family-statement-stephen-reid-djeswende-reid-couple-murdered-concord-n-h-walking-trail/" TargetMode="External"/><Relationship Id="rId102" Type="http://schemas.openxmlformats.org/officeDocument/2006/relationships/hyperlink" Target="https://www.boston.com/news/crime/2022/04/25/family-statement-stephen-reid-djeswende-reid-couple-murdered-concord-n-h-walking-trail/" TargetMode="External"/><Relationship Id="rId101" Type="http://schemas.openxmlformats.org/officeDocument/2006/relationships/hyperlink" Target="https://www.gazettenet.com/shelburne-teen-death-25892762" TargetMode="External"/><Relationship Id="rId100" Type="http://schemas.openxmlformats.org/officeDocument/2006/relationships/hyperlink" Target="https://www.wmur.com/article/two-people-dead-after-atv-crash-in-auburn-police-say/36638735" TargetMode="External"/><Relationship Id="rId31" Type="http://schemas.openxmlformats.org/officeDocument/2006/relationships/hyperlink" Target="https://people.com/human-interest/hiker-falls-death-new-hampshire-state-park-waterfall/" TargetMode="External"/><Relationship Id="rId30" Type="http://schemas.openxmlformats.org/officeDocument/2006/relationships/hyperlink" Target="https://www.conwaydailysun.com/news/local/man-falls-to-death-at-cathedral-ledge/article_0939e808-f38d-11ea-8903-fb172dd2d396.html" TargetMode="External"/><Relationship Id="rId33" Type="http://schemas.openxmlformats.org/officeDocument/2006/relationships/hyperlink" Target="https://www.necn.com/news/local/backcountry-skier-killed-in-mt-washington-avalanche/2398534/" TargetMode="External"/><Relationship Id="rId32" Type="http://schemas.openxmlformats.org/officeDocument/2006/relationships/hyperlink" Target="https://nhfishgame.com/2020/09/28/massachusetts-man-dies-in-climbing-accident-on-rumney-rocks/" TargetMode="External"/><Relationship Id="rId35" Type="http://schemas.openxmlformats.org/officeDocument/2006/relationships/hyperlink" Target="https://nypost.com/2021/06/01/new-hampshire-man-dies-in-freak-hammock-accident-while-on-hike/" TargetMode="External"/><Relationship Id="rId34" Type="http://schemas.openxmlformats.org/officeDocument/2006/relationships/hyperlink" Target="https://nypost.com/2021/06/01/new-hampshire-man-dies-in-freak-hammock-accident-while-on-hike/" TargetMode="External"/><Relationship Id="rId37" Type="http://schemas.openxmlformats.org/officeDocument/2006/relationships/hyperlink" Target="https://wgme.com/news/local/lake-region-high-school-senior-dies-on-school-camping-trip" TargetMode="External"/><Relationship Id="rId36" Type="http://schemas.openxmlformats.org/officeDocument/2006/relationships/hyperlink" Target="https://www.wickedlocal.com/story/old-colony-memorial/2021/03/16/plymouth-man-dies-while-hiking-new-hampshire/4717026001/" TargetMode="External"/><Relationship Id="rId39" Type="http://schemas.openxmlformats.org/officeDocument/2006/relationships/hyperlink" Target="https://news.yahoo.com/man-dies-while-hiking-mt-224800226.html" TargetMode="External"/><Relationship Id="rId38" Type="http://schemas.openxmlformats.org/officeDocument/2006/relationships/hyperlink" Target="https://patch.com/new-hampshire/across-nh/hiker-beverly-ma-dies-lonesome-lake-trail-franconia" TargetMode="External"/><Relationship Id="rId20" Type="http://schemas.openxmlformats.org/officeDocument/2006/relationships/hyperlink" Target="https://www.nbcboston.com/news/local/loved-ones-mourn-teen-killed-in-skiing-accident/37860/" TargetMode="External"/><Relationship Id="rId22" Type="http://schemas.openxmlformats.org/officeDocument/2006/relationships/hyperlink" Target="https://www.wcax.com/content/news/Conn-hiker-killed-from-fall-on-Cannon-Mountain-494109561.html" TargetMode="External"/><Relationship Id="rId21" Type="http://schemas.openxmlformats.org/officeDocument/2006/relationships/hyperlink" Target="https://www.laconiadailysun.com/news/local/man-found-on-gunstock-ski-trail-dies/article_c05af450-3218-5ff6-b3be-96c46386cccd.html" TargetMode="External"/><Relationship Id="rId24" Type="http://schemas.openxmlformats.org/officeDocument/2006/relationships/hyperlink" Target="https://www.bostonherald.com/2019/03/09/police-id-somerville-man-killed-in-n-h-ski-resort-collision/" TargetMode="External"/><Relationship Id="rId23" Type="http://schemas.openxmlformats.org/officeDocument/2006/relationships/hyperlink" Target="https://www.newsweek.com/new-hampshire-massachusetts-family-ice-frankenstein-cliff-trail-death-wife-1270622" TargetMode="External"/><Relationship Id="rId26" Type="http://schemas.openxmlformats.org/officeDocument/2006/relationships/hyperlink" Target="https://www.concordmonitor.com/A-sudden-death-after-he-saved-lives-24759055" TargetMode="External"/><Relationship Id="rId25" Type="http://schemas.openxmlformats.org/officeDocument/2006/relationships/hyperlink" Target="http://northeastexplorer.com/wordpress/mount-washington-hiker-suffering-from-hypothermia-dies/" TargetMode="External"/><Relationship Id="rId28" Type="http://schemas.openxmlformats.org/officeDocument/2006/relationships/hyperlink" Target="https://www.wcvb.com/article/skier-killed-after-crashing-into-trees-authorities-say/30330096" TargetMode="External"/><Relationship Id="rId27" Type="http://schemas.openxmlformats.org/officeDocument/2006/relationships/hyperlink" Target="https://wnbf.com/vestal-high-grad-plunged-300-feet-while-hiking-mount-washington/" TargetMode="External"/><Relationship Id="rId29" Type="http://schemas.openxmlformats.org/officeDocument/2006/relationships/hyperlink" Target="https://www.boston.com/news/local-news/2019/05/28/mount-monadnock-death/" TargetMode="External"/><Relationship Id="rId95" Type="http://schemas.openxmlformats.org/officeDocument/2006/relationships/hyperlink" Target="https://www.wmur.com/article/authorities-release-identities-of-merrimack-river-drowning-victims/5201440" TargetMode="External"/><Relationship Id="rId94" Type="http://schemas.openxmlformats.org/officeDocument/2006/relationships/hyperlink" Target="https://www.wmur.com/article/authorities-release-identities-of-merrimack-river-drowning-victims/5201440" TargetMode="External"/><Relationship Id="rId97" Type="http://schemas.openxmlformats.org/officeDocument/2006/relationships/hyperlink" Target="https://www.conwaydailysun.com/news/local/37-year-old-man-drowns-in-echo-lake/article_8058aeec-f918-11eb-8dcd-a7960e3e26ba.html" TargetMode="External"/><Relationship Id="rId96" Type="http://schemas.openxmlformats.org/officeDocument/2006/relationships/hyperlink" Target="https://www.wmur.com/article/manchester-man-drowns-in-piscataquog-river-sunday/5200325" TargetMode="External"/><Relationship Id="rId11" Type="http://schemas.openxmlformats.org/officeDocument/2006/relationships/hyperlink" Target="https://www.telegram.com/story/news/local/east-valley/2015/08/10/man-dies-in-fall-on/33695962007/" TargetMode="External"/><Relationship Id="rId99" Type="http://schemas.openxmlformats.org/officeDocument/2006/relationships/hyperlink" Target="https://www.wmur.com/article/two-people-dead-after-atv-crash-in-auburn-police-say/36638735" TargetMode="External"/><Relationship Id="rId10" Type="http://schemas.openxmlformats.org/officeDocument/2006/relationships/hyperlink" Target="https://www.cbsnews.com/boston/news/lowell-julia-hassan-hiking-death/" TargetMode="External"/><Relationship Id="rId98" Type="http://schemas.openxmlformats.org/officeDocument/2006/relationships/hyperlink" Target="https://www.centralmaine.com/2018/11/12/brother-says-new-hampshire-hunter-died-doing-what-he-loved/" TargetMode="External"/><Relationship Id="rId13" Type="http://schemas.openxmlformats.org/officeDocument/2006/relationships/hyperlink" Target="https://patch.com/new-york/northfork/orient-man-dies-tragically-while-new-hampshire-trail-police" TargetMode="External"/><Relationship Id="rId12" Type="http://schemas.openxmlformats.org/officeDocument/2006/relationships/hyperlink" Target="https://wgme.com/news/local/body-of-missing-canadian-hiker-found-on-mount-washington" TargetMode="External"/><Relationship Id="rId91" Type="http://schemas.openxmlformats.org/officeDocument/2006/relationships/hyperlink" Target="https://www.wmur.com/article/crews-find-body-of-15-year-old-who-disappeared-while-swimming/5212283" TargetMode="External"/><Relationship Id="rId90" Type="http://schemas.openxmlformats.org/officeDocument/2006/relationships/hyperlink" Target="https://www.wmur.com/article/connecticut-woman-found-unconscious-in-lake-waukewan-dies/33546807" TargetMode="External"/><Relationship Id="rId93" Type="http://schemas.openxmlformats.org/officeDocument/2006/relationships/hyperlink" Target="https://www.wmur.com/article/massachusetts-man-dies-at-livermore-falls-in-campton/12171625" TargetMode="External"/><Relationship Id="rId92" Type="http://schemas.openxmlformats.org/officeDocument/2006/relationships/hyperlink" Target="https://www.vnews.com/Man-drowns-in-New-Hampshire-lake-while-boating-11062768" TargetMode="External"/><Relationship Id="rId15" Type="http://schemas.openxmlformats.org/officeDocument/2006/relationships/hyperlink" Target="https://www.masslive.com/news/worcester/2016/12/holden_hiker_dies_on_mount_bon.html" TargetMode="External"/><Relationship Id="rId110" Type="http://schemas.openxmlformats.org/officeDocument/2006/relationships/hyperlink" Target="https://injuryprevention.bmj.com/content/10/2/99" TargetMode="External"/><Relationship Id="rId14" Type="http://schemas.openxmlformats.org/officeDocument/2006/relationships/hyperlink" Target="https://www.nhpr.org/north-country/2016-03-27/skier-killed-in-crash-at-cannon-mountain" TargetMode="External"/><Relationship Id="rId17" Type="http://schemas.openxmlformats.org/officeDocument/2006/relationships/hyperlink" Target="https://www.wmur.com/article/man-dies-hiking-on-trail-in-white-mountain-national-forest/13050851" TargetMode="External"/><Relationship Id="rId16" Type="http://schemas.openxmlformats.org/officeDocument/2006/relationships/hyperlink" Target="https://www.bostonherald.com/2016/11/15/scout-leader-dies-on-nh-hike/" TargetMode="External"/><Relationship Id="rId19" Type="http://schemas.openxmlformats.org/officeDocument/2006/relationships/hyperlink" Target="https://manchesterinklink.com/overdue-skier-amherst-woman-found-dead-off-trail-cannon-mountain/" TargetMode="External"/><Relationship Id="rId18" Type="http://schemas.openxmlformats.org/officeDocument/2006/relationships/hyperlink" Target="https://www.masslive.com/news/2017/09/24-year-old_bellingham_man_kil.html" TargetMode="External"/><Relationship Id="rId111" Type="http://schemas.openxmlformats.org/officeDocument/2006/relationships/drawing" Target="../drawings/drawing7.xml"/><Relationship Id="rId84" Type="http://schemas.openxmlformats.org/officeDocument/2006/relationships/hyperlink" Target="https://www.conwaydailysun.com/news/local/body-found-floating-in-pond-at-n-conway-inn/article_b6559d8e-f8b3-11ec-a354-dba143a16bb7.html" TargetMode="External"/><Relationship Id="rId83" Type="http://schemas.openxmlformats.org/officeDocument/2006/relationships/hyperlink" Target="https://www.wmur.com/article/missing-swimmer-reported-in-kingston-lake/20924842" TargetMode="External"/><Relationship Id="rId86" Type="http://schemas.openxmlformats.org/officeDocument/2006/relationships/hyperlink" Target="https://whdh.com/news/body-of-woman-who-vanished-from-nh-campground-pulled-from-river/" TargetMode="External"/><Relationship Id="rId85" Type="http://schemas.openxmlformats.org/officeDocument/2006/relationships/hyperlink" Target="https://www.conwaydailysun.com/news/local/missing-womans-body-found-in-ossipee-lake/article_ed1c1246-8e77-11eb-bde7-b3e1ce44e673.html" TargetMode="External"/><Relationship Id="rId88" Type="http://schemas.openxmlformats.org/officeDocument/2006/relationships/hyperlink" Target="https://manchesterinklink.com/drowning-victim-in-july-12-kayaking-accident-identified/" TargetMode="External"/><Relationship Id="rId87" Type="http://schemas.openxmlformats.org/officeDocument/2006/relationships/hyperlink" Target="https://www.wcvb.com/article/two-dead-one-missing-after-falling-through-ice-in-lake-winnipesaukee/8733884" TargetMode="External"/><Relationship Id="rId89" Type="http://schemas.openxmlformats.org/officeDocument/2006/relationships/hyperlink" Target="https://manchesterinklink.com/bedford-teen-drowns-following-canoeing-accident-stark/" TargetMode="External"/><Relationship Id="rId80" Type="http://schemas.openxmlformats.org/officeDocument/2006/relationships/hyperlink" Target="https://www.wmur.com/article/teen-drowns-after-jumping-in-pond-from-rope-swing/36789934" TargetMode="External"/><Relationship Id="rId82" Type="http://schemas.openxmlformats.org/officeDocument/2006/relationships/hyperlink" Target="https://www.reformer.com/local-news/recovery-mission-ended-deceased-man-identified-as-hinsdale-n-h-resident/article_6d0db84e-f709-5a0e-b805-47f229c58fe5.html" TargetMode="External"/><Relationship Id="rId81" Type="http://schemas.openxmlformats.org/officeDocument/2006/relationships/hyperlink" Target="https://www.sentinelsource.com/news/local/police-man-dog-die-in-tragic-pond-drowning-in-marlborough/article_4087e1f9-242a-5dc7-9b00-b22e0eb16309.html" TargetMode="External"/><Relationship Id="rId1" Type="http://schemas.openxmlformats.org/officeDocument/2006/relationships/hyperlink" Target="https://www.wmur.com/article/man-found-dead-on-cannon-mountain-ski-lift/5172542" TargetMode="External"/><Relationship Id="rId2" Type="http://schemas.openxmlformats.org/officeDocument/2006/relationships/hyperlink" Target="https://www.wmur.com/article/18-year-old-killed-in-nighttime-sledding-accident-on-wildcat-mountain/5178602" TargetMode="External"/><Relationship Id="rId3" Type="http://schemas.openxmlformats.org/officeDocument/2006/relationships/hyperlink" Target="https://www.thesunchronicle.com/news/local_news/local-climber-killed-in-fall/article_e95c5f03-0b36-551a-8eb3-e50efd7a31fd.html" TargetMode="External"/><Relationship Id="rId4" Type="http://schemas.openxmlformats.org/officeDocument/2006/relationships/hyperlink" Target="https://www.bostonherald.com/2012/04/03/tech-whiz-priebatschs-dad-presumed-dead-in-hiking-accident/" TargetMode="External"/><Relationship Id="rId9" Type="http://schemas.openxmlformats.org/officeDocument/2006/relationships/hyperlink" Target="https://www.nashuatelegraph.com/life/health-lifestyle/2015/01/27/woman-who-fell-and-died-at-purgatory-brook-falls-was-experienced-well-equipped-for-winter-hiking/" TargetMode="External"/><Relationship Id="rId5" Type="http://schemas.openxmlformats.org/officeDocument/2006/relationships/hyperlink" Target="https://www.nhpr.org/north-country/2013-07-29/hiker-found-dead-on-appalachian-trail" TargetMode="External"/><Relationship Id="rId6" Type="http://schemas.openxmlformats.org/officeDocument/2006/relationships/hyperlink" Target="https://www.wcvb.com/article/climber-dies-in-fall-from-n-h-mountain-cliff/8204838" TargetMode="External"/><Relationship Id="rId7" Type="http://schemas.openxmlformats.org/officeDocument/2006/relationships/hyperlink" Target="https://www.centralmaine.com/2014/07/15/scarborough-rock-climber-dies-in-new-hampshire-accident/" TargetMode="External"/><Relationship Id="rId8" Type="http://schemas.openxmlformats.org/officeDocument/2006/relationships/hyperlink" Target="https://www.nhpr.org/nh-news/2014-09-09/hiker-who-died-on-appalachian-trail-identified" TargetMode="External"/><Relationship Id="rId73" Type="http://schemas.openxmlformats.org/officeDocument/2006/relationships/hyperlink" Target="https://www.wmur.com/article/crews-searching-for-missing-man-on-lake-winnipesaukee/37296328" TargetMode="External"/><Relationship Id="rId72" Type="http://schemas.openxmlformats.org/officeDocument/2006/relationships/hyperlink" Target="https://www.wmur.com/article/man-drowns-in-lake-winnipesaukee-after-vessel-capsized/38651475" TargetMode="External"/><Relationship Id="rId75" Type="http://schemas.openxmlformats.org/officeDocument/2006/relationships/hyperlink" Target="https://patch.com/new-hampshire/concord-nh/marine-patrol-recovers-2-bodies-after-merrimack-river-drownings" TargetMode="External"/><Relationship Id="rId74" Type="http://schemas.openxmlformats.org/officeDocument/2006/relationships/hyperlink" Target="https://www.wmur.com/article/body-of-missing-man-recovered-from-androscoggin-river/5212655" TargetMode="External"/><Relationship Id="rId77" Type="http://schemas.openxmlformats.org/officeDocument/2006/relationships/hyperlink" Target="https://patch.com/new-hampshire/concord-nh/missing-kayaker-identified-merrimack-man-psc-student" TargetMode="External"/><Relationship Id="rId76" Type="http://schemas.openxmlformats.org/officeDocument/2006/relationships/hyperlink" Target="https://patch.com/new-hampshire/concord-nh/marine-patrol-recovers-2-bodies-after-merrimack-river-drownings" TargetMode="External"/><Relationship Id="rId79" Type="http://schemas.openxmlformats.org/officeDocument/2006/relationships/hyperlink" Target="https://www.laconiadailysun.com/news/local/apparent-drowning-in-gilman-pond/article_4fcc4c60-8a60-5fb8-9058-527179ef82de.html" TargetMode="External"/><Relationship Id="rId78" Type="http://schemas.openxmlformats.org/officeDocument/2006/relationships/hyperlink" Target="https://www.wcvb.com/article/vincenzo-lirosi-missing-student-found-dead-december-8-2021/38461157" TargetMode="External"/><Relationship Id="rId71" Type="http://schemas.openxmlformats.org/officeDocument/2006/relationships/hyperlink" Target="https://patch.com/new-hampshire/concord-nh/elderly-hooksett-man-dies-lake-winnipesaukee-nh-marine-patrol" TargetMode="External"/><Relationship Id="rId70" Type="http://schemas.openxmlformats.org/officeDocument/2006/relationships/hyperlink" Target="https://www.wmur.com/article/man-dies-truck-ice-moultonborough-nh-berry-pond-3-13-22/39420540" TargetMode="External"/><Relationship Id="rId62" Type="http://schemas.openxmlformats.org/officeDocument/2006/relationships/hyperlink" Target="https://www.masslive.com/news/worcester/2017/07/daniel_matthews_of_northboroug.html" TargetMode="External"/><Relationship Id="rId61" Type="http://schemas.openxmlformats.org/officeDocument/2006/relationships/hyperlink" Target="https://www.concordmonitor.com/dragon-star-restaurant-in-concord-nh-closed-for-three-weeks-4479044%23:~:text=Thai%20Chinh,%2039,%20drowned%20at,a%20naturally%20formed%20swimming%20area" TargetMode="External"/><Relationship Id="rId64" Type="http://schemas.openxmlformats.org/officeDocument/2006/relationships/hyperlink" Target="https://www.nbcboston.com/news/local/swimmer-dead-following-profile-falls-possible-drowning-in-new-hampshire/2813784/" TargetMode="External"/><Relationship Id="rId63" Type="http://schemas.openxmlformats.org/officeDocument/2006/relationships/hyperlink" Target="https://issuu.com/saintmichaelscollegemagazine/docs/stmikesmagazine_20180110" TargetMode="External"/><Relationship Id="rId66" Type="http://schemas.openxmlformats.org/officeDocument/2006/relationships/hyperlink" Target="https://www.necn.com/news/local/mans-body-recovered-nearly-month-after-he-went-missing-while-fishing-with-friends-nh-state-police/2731313/" TargetMode="External"/><Relationship Id="rId65" Type="http://schemas.openxmlformats.org/officeDocument/2006/relationships/hyperlink" Target="https://www.wmur.com/article/body-mississippi-man-connecticut-river-drowning-new-hampshire-vermont-9822/41127411" TargetMode="External"/><Relationship Id="rId68" Type="http://schemas.openxmlformats.org/officeDocument/2006/relationships/hyperlink" Target="https://www.wmur.com/article/kayaker-found-dead-on-ossipee-nh-pond/40948189" TargetMode="External"/><Relationship Id="rId67" Type="http://schemas.openxmlformats.org/officeDocument/2006/relationships/hyperlink" Target="https://www.wmur.com/article/man-drowned-in-pool-pond-in-rindge-nh/40262707" TargetMode="External"/><Relationship Id="rId60" Type="http://schemas.openxmlformats.org/officeDocument/2006/relationships/hyperlink" Target="https://www.conwaydailysun.com/berlin_sun/news/man-drowns-while-swimming-in-ammonoosuc/article_1a3cd337-cf89-5812-ace3-71c60fcb7af4.html" TargetMode="External"/><Relationship Id="rId69" Type="http://schemas.openxmlformats.org/officeDocument/2006/relationships/hyperlink" Target="https://www.seacoastonline.com/story/news/local/2022/05/10/newmarket-man-drowns-milton-three-pond/9722841002/" TargetMode="External"/><Relationship Id="rId51" Type="http://schemas.openxmlformats.org/officeDocument/2006/relationships/hyperlink" Target="https://www.necn.com/news/local/woman-dies-hiking-down-nh-mountain-with-fiance-despite-cpr-efforts-on-trail/2818718/" TargetMode="External"/><Relationship Id="rId50" Type="http://schemas.openxmlformats.org/officeDocument/2006/relationships/hyperlink" Target="https://www.boston.com/news/local-news/2022/10/24/massachusetts-man-dies-lincoln-new-hampshire-hiking-trail-white-mountains/" TargetMode="External"/><Relationship Id="rId53" Type="http://schemas.openxmlformats.org/officeDocument/2006/relationships/hyperlink" Target="https://www.wcax.com/2022/12/23/young-hiker-who-died-nh-remembered-caring-determined/" TargetMode="External"/><Relationship Id="rId52" Type="http://schemas.openxmlformats.org/officeDocument/2006/relationships/hyperlink" Target="https://www.proquest.com/bostonglobe/docview/2697010415/CB448A320F854CC9PQ/5?accountid=12826" TargetMode="External"/><Relationship Id="rId55" Type="http://schemas.openxmlformats.org/officeDocument/2006/relationships/hyperlink" Target="https://www.vnews.com/Cardigan-Mountain-hiker-suffers-medical-incident-on-trail-and-later-dies-48231793" TargetMode="External"/><Relationship Id="rId54" Type="http://schemas.openxmlformats.org/officeDocument/2006/relationships/hyperlink" Target="https://www.bostonglobe.com/2022/09/30/metro/rock-climber-injured-after-falling-cliff-new-hampshire/" TargetMode="External"/><Relationship Id="rId57" Type="http://schemas.openxmlformats.org/officeDocument/2006/relationships/hyperlink" Target="https://www.fosters.com/story/news/2022/08/02/man-found-dead-near-former-granite-state-park-nh/10214469002/" TargetMode="External"/><Relationship Id="rId56" Type="http://schemas.openxmlformats.org/officeDocument/2006/relationships/hyperlink" Target="https://www.wmur.com/article/ice-climber-collapses-dies-while-hiking-up-mt-willard-nh/38990081" TargetMode="External"/><Relationship Id="rId59" Type="http://schemas.openxmlformats.org/officeDocument/2006/relationships/hyperlink" Target="https://www.boston.com/news/local-news/2013/07/02/lowell-woman-dies-after-being-swept-away-by-n-h-river/" TargetMode="External"/><Relationship Id="rId58" Type="http://schemas.openxmlformats.org/officeDocument/2006/relationships/hyperlink" Target="https://www.concordmonitor.com/Concord-NH-missing-Boscawen-woman-found-in-park-27475975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 t="s">
        <v>11</v>
      </c>
      <c r="C2" s="5">
        <v>2012.0</v>
      </c>
      <c r="D2" s="6">
        <v>40969.0</v>
      </c>
      <c r="E2" s="5" t="s">
        <v>12</v>
      </c>
      <c r="F2" s="5" t="s">
        <v>13</v>
      </c>
      <c r="G2" s="5" t="s">
        <v>14</v>
      </c>
      <c r="H2" s="5">
        <v>47.0</v>
      </c>
      <c r="I2" s="5" t="s">
        <v>15</v>
      </c>
      <c r="J2" s="5" t="s">
        <v>16</v>
      </c>
      <c r="K2" s="5" t="s">
        <v>17</v>
      </c>
      <c r="L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>
      <c r="A3" s="4">
        <v>2.0</v>
      </c>
      <c r="B3" s="5" t="s">
        <v>18</v>
      </c>
      <c r="C3" s="5">
        <v>2012.0</v>
      </c>
      <c r="D3" s="6">
        <v>41244.0</v>
      </c>
      <c r="E3" s="5" t="s">
        <v>19</v>
      </c>
      <c r="F3" s="5" t="s">
        <v>20</v>
      </c>
      <c r="G3" s="5" t="s">
        <v>21</v>
      </c>
      <c r="H3" s="5">
        <v>18.0</v>
      </c>
      <c r="I3" s="5" t="s">
        <v>15</v>
      </c>
      <c r="J3" s="5" t="s">
        <v>16</v>
      </c>
      <c r="K3" s="5" t="s">
        <v>22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</row>
    <row r="4">
      <c r="A4" s="13">
        <v>3.0</v>
      </c>
      <c r="B4" s="5" t="s">
        <v>23</v>
      </c>
      <c r="C4" s="5">
        <v>2012.0</v>
      </c>
      <c r="D4" s="6">
        <v>41122.0</v>
      </c>
      <c r="E4" s="5" t="s">
        <v>24</v>
      </c>
      <c r="F4" s="5" t="s">
        <v>25</v>
      </c>
      <c r="G4" s="5" t="s">
        <v>26</v>
      </c>
      <c r="H4" s="5">
        <v>57.0</v>
      </c>
      <c r="I4" s="5" t="s">
        <v>27</v>
      </c>
      <c r="J4" s="5" t="s">
        <v>16</v>
      </c>
      <c r="K4" s="5" t="s">
        <v>17</v>
      </c>
      <c r="L4" s="10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</row>
    <row r="5">
      <c r="A5" s="4">
        <v>4.0</v>
      </c>
      <c r="B5" s="5" t="s">
        <v>28</v>
      </c>
      <c r="C5" s="5">
        <v>2012.0</v>
      </c>
      <c r="D5" s="6">
        <v>40909.0</v>
      </c>
      <c r="E5" s="5" t="s">
        <v>24</v>
      </c>
      <c r="F5" s="5" t="s">
        <v>25</v>
      </c>
      <c r="G5" s="5" t="s">
        <v>29</v>
      </c>
      <c r="H5" s="5">
        <v>46.0</v>
      </c>
      <c r="I5" s="5" t="s">
        <v>27</v>
      </c>
      <c r="J5" s="5" t="s">
        <v>16</v>
      </c>
      <c r="K5" s="5" t="s">
        <v>30</v>
      </c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</row>
    <row r="6">
      <c r="A6" s="4">
        <v>5.0</v>
      </c>
      <c r="B6" s="5" t="s">
        <v>31</v>
      </c>
      <c r="C6" s="5">
        <v>2012.0</v>
      </c>
      <c r="D6" s="6">
        <v>41000.0</v>
      </c>
      <c r="E6" s="5" t="s">
        <v>24</v>
      </c>
      <c r="F6" s="5" t="s">
        <v>25</v>
      </c>
      <c r="G6" s="5" t="s">
        <v>29</v>
      </c>
      <c r="H6" s="5">
        <v>67.0</v>
      </c>
      <c r="I6" s="5" t="s">
        <v>27</v>
      </c>
      <c r="J6" s="5" t="s">
        <v>16</v>
      </c>
      <c r="K6" s="5" t="s">
        <v>17</v>
      </c>
      <c r="L6" s="10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/>
    </row>
    <row r="7">
      <c r="A7" s="13">
        <v>6.0</v>
      </c>
      <c r="B7" s="5" t="s">
        <v>32</v>
      </c>
      <c r="C7" s="5">
        <v>2013.0</v>
      </c>
      <c r="D7" s="6">
        <v>41456.0</v>
      </c>
      <c r="E7" s="5" t="s">
        <v>33</v>
      </c>
      <c r="F7" s="5" t="s">
        <v>25</v>
      </c>
      <c r="G7" s="5" t="s">
        <v>14</v>
      </c>
      <c r="H7" s="5">
        <v>54.0</v>
      </c>
      <c r="I7" s="5" t="s">
        <v>34</v>
      </c>
      <c r="J7" s="5" t="s">
        <v>16</v>
      </c>
      <c r="K7" s="5" t="s">
        <v>30</v>
      </c>
      <c r="L7" s="10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</row>
    <row r="8">
      <c r="A8" s="4">
        <v>7.0</v>
      </c>
      <c r="B8" s="5" t="s">
        <v>35</v>
      </c>
      <c r="C8" s="5">
        <v>2013.0</v>
      </c>
      <c r="D8" s="6">
        <v>41548.0</v>
      </c>
      <c r="E8" s="5" t="s">
        <v>24</v>
      </c>
      <c r="F8" s="5" t="s">
        <v>25</v>
      </c>
      <c r="G8" s="5" t="s">
        <v>36</v>
      </c>
      <c r="H8" s="5">
        <v>69.0</v>
      </c>
      <c r="I8" s="5" t="s">
        <v>37</v>
      </c>
      <c r="J8" s="5" t="s">
        <v>16</v>
      </c>
      <c r="K8" s="5" t="s">
        <v>17</v>
      </c>
      <c r="L8" s="10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2"/>
    </row>
    <row r="9">
      <c r="A9" s="4">
        <v>8.0</v>
      </c>
      <c r="B9" s="5" t="s">
        <v>28</v>
      </c>
      <c r="C9" s="5">
        <v>2013.0</v>
      </c>
      <c r="D9" s="6">
        <v>41275.0</v>
      </c>
      <c r="E9" s="5" t="s">
        <v>38</v>
      </c>
      <c r="F9" s="5" t="s">
        <v>25</v>
      </c>
      <c r="G9" s="5" t="s">
        <v>29</v>
      </c>
      <c r="H9" s="5">
        <v>64.0</v>
      </c>
      <c r="I9" s="5" t="s">
        <v>39</v>
      </c>
      <c r="J9" s="5" t="s">
        <v>16</v>
      </c>
      <c r="K9" s="5" t="s">
        <v>17</v>
      </c>
      <c r="L9" s="10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2"/>
    </row>
    <row r="10">
      <c r="A10" s="13">
        <v>9.0</v>
      </c>
      <c r="B10" s="5" t="s">
        <v>40</v>
      </c>
      <c r="C10" s="5">
        <v>2013.0</v>
      </c>
      <c r="D10" s="6">
        <v>41518.0</v>
      </c>
      <c r="E10" s="5" t="s">
        <v>24</v>
      </c>
      <c r="F10" s="5" t="s">
        <v>25</v>
      </c>
      <c r="G10" s="5" t="s">
        <v>29</v>
      </c>
      <c r="H10" s="5">
        <v>25.0</v>
      </c>
      <c r="I10" s="5" t="s">
        <v>41</v>
      </c>
      <c r="J10" s="5" t="s">
        <v>16</v>
      </c>
      <c r="K10" s="5" t="s">
        <v>30</v>
      </c>
      <c r="L10" s="10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2"/>
    </row>
    <row r="11">
      <c r="A11" s="4">
        <v>10.0</v>
      </c>
      <c r="B11" s="5" t="s">
        <v>11</v>
      </c>
      <c r="C11" s="5">
        <v>2013.0</v>
      </c>
      <c r="D11" s="6">
        <v>41334.0</v>
      </c>
      <c r="E11" s="5" t="s">
        <v>24</v>
      </c>
      <c r="F11" s="5" t="s">
        <v>25</v>
      </c>
      <c r="G11" s="5" t="s">
        <v>29</v>
      </c>
      <c r="H11" s="5">
        <v>24.0</v>
      </c>
      <c r="I11" s="5" t="s">
        <v>42</v>
      </c>
      <c r="J11" s="5" t="s">
        <v>16</v>
      </c>
      <c r="K11" s="5" t="s">
        <v>17</v>
      </c>
      <c r="L11" s="10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2"/>
    </row>
    <row r="12">
      <c r="A12" s="4">
        <v>11.0</v>
      </c>
      <c r="B12" s="5" t="s">
        <v>32</v>
      </c>
      <c r="C12" s="5">
        <v>2014.0</v>
      </c>
      <c r="D12" s="6">
        <v>41821.0</v>
      </c>
      <c r="E12" s="5" t="s">
        <v>43</v>
      </c>
      <c r="F12" s="5" t="s">
        <v>44</v>
      </c>
      <c r="G12" s="5" t="s">
        <v>29</v>
      </c>
      <c r="H12" s="5">
        <v>56.0</v>
      </c>
      <c r="I12" s="5" t="s">
        <v>45</v>
      </c>
      <c r="J12" s="5" t="s">
        <v>16</v>
      </c>
      <c r="K12" s="5" t="s">
        <v>30</v>
      </c>
      <c r="L12" s="10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2"/>
    </row>
    <row r="13">
      <c r="A13" s="13">
        <v>12.0</v>
      </c>
      <c r="B13" s="5" t="s">
        <v>32</v>
      </c>
      <c r="C13" s="5">
        <v>2014.0</v>
      </c>
      <c r="D13" s="6">
        <v>41821.0</v>
      </c>
      <c r="E13" s="5" t="s">
        <v>43</v>
      </c>
      <c r="F13" s="5" t="s">
        <v>44</v>
      </c>
      <c r="G13" s="5" t="s">
        <v>29</v>
      </c>
      <c r="H13" s="5">
        <v>56.0</v>
      </c>
      <c r="I13" s="5" t="s">
        <v>45</v>
      </c>
      <c r="J13" s="5" t="s">
        <v>16</v>
      </c>
      <c r="K13" s="5" t="s">
        <v>17</v>
      </c>
      <c r="L13" s="10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2"/>
    </row>
    <row r="14">
      <c r="A14" s="4">
        <v>13.0</v>
      </c>
      <c r="B14" s="5" t="s">
        <v>23</v>
      </c>
      <c r="C14" s="5">
        <v>2014.0</v>
      </c>
      <c r="D14" s="6">
        <v>41852.0</v>
      </c>
      <c r="E14" s="5" t="s">
        <v>46</v>
      </c>
      <c r="F14" s="5" t="s">
        <v>25</v>
      </c>
      <c r="G14" s="5" t="s">
        <v>36</v>
      </c>
      <c r="H14" s="5">
        <v>63.0</v>
      </c>
      <c r="I14" s="5" t="s">
        <v>37</v>
      </c>
      <c r="J14" s="5" t="s">
        <v>16</v>
      </c>
      <c r="K14" s="5" t="s">
        <v>17</v>
      </c>
      <c r="L14" s="10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2"/>
    </row>
    <row r="15">
      <c r="A15" s="4">
        <v>14.0</v>
      </c>
      <c r="B15" s="5" t="s">
        <v>40</v>
      </c>
      <c r="C15" s="5">
        <v>2014.0</v>
      </c>
      <c r="D15" s="6">
        <v>41883.0</v>
      </c>
      <c r="E15" s="5" t="s">
        <v>47</v>
      </c>
      <c r="F15" s="5" t="s">
        <v>25</v>
      </c>
      <c r="G15" s="5" t="s">
        <v>14</v>
      </c>
      <c r="H15" s="5">
        <v>29.0</v>
      </c>
      <c r="I15" s="5" t="s">
        <v>48</v>
      </c>
      <c r="J15" s="5" t="s">
        <v>16</v>
      </c>
      <c r="K15" s="5" t="s">
        <v>22</v>
      </c>
      <c r="L15" s="10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2"/>
    </row>
    <row r="16">
      <c r="A16" s="13">
        <v>15.0</v>
      </c>
      <c r="B16" s="5" t="s">
        <v>28</v>
      </c>
      <c r="C16" s="5">
        <v>2015.0</v>
      </c>
      <c r="D16" s="6">
        <v>42005.0</v>
      </c>
      <c r="E16" s="5" t="s">
        <v>49</v>
      </c>
      <c r="F16" s="5" t="s">
        <v>25</v>
      </c>
      <c r="G16" s="5" t="s">
        <v>29</v>
      </c>
      <c r="H16" s="5">
        <v>50.0</v>
      </c>
      <c r="I16" s="5" t="s">
        <v>15</v>
      </c>
      <c r="J16" s="5" t="s">
        <v>50</v>
      </c>
      <c r="K16" s="5" t="s">
        <v>30</v>
      </c>
      <c r="L16" s="10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2"/>
    </row>
    <row r="17">
      <c r="A17" s="4">
        <v>16.0</v>
      </c>
      <c r="B17" s="5" t="s">
        <v>23</v>
      </c>
      <c r="C17" s="5">
        <v>2015.0</v>
      </c>
      <c r="D17" s="6">
        <v>42217.0</v>
      </c>
      <c r="E17" s="5" t="s">
        <v>51</v>
      </c>
      <c r="F17" s="5" t="s">
        <v>25</v>
      </c>
      <c r="G17" s="5" t="s">
        <v>29</v>
      </c>
      <c r="H17" s="5">
        <v>17.0</v>
      </c>
      <c r="I17" s="5" t="s">
        <v>15</v>
      </c>
      <c r="J17" s="5" t="s">
        <v>50</v>
      </c>
      <c r="K17" s="5" t="s">
        <v>22</v>
      </c>
      <c r="L17" s="10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2"/>
    </row>
    <row r="18">
      <c r="A18" s="4">
        <v>17.0</v>
      </c>
      <c r="B18" s="5" t="s">
        <v>23</v>
      </c>
      <c r="C18" s="5">
        <v>2015.0</v>
      </c>
      <c r="D18" s="6">
        <v>42217.0</v>
      </c>
      <c r="E18" s="5" t="s">
        <v>52</v>
      </c>
      <c r="F18" s="5" t="s">
        <v>25</v>
      </c>
      <c r="G18" s="5" t="s">
        <v>29</v>
      </c>
      <c r="H18" s="5">
        <v>29.0</v>
      </c>
      <c r="I18" s="5" t="s">
        <v>15</v>
      </c>
      <c r="J18" s="5" t="s">
        <v>16</v>
      </c>
      <c r="K18" s="5" t="s">
        <v>22</v>
      </c>
      <c r="L18" s="10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2"/>
    </row>
    <row r="19">
      <c r="A19" s="13">
        <v>18.0</v>
      </c>
      <c r="B19" s="5" t="s">
        <v>53</v>
      </c>
      <c r="C19" s="5">
        <v>2015.0</v>
      </c>
      <c r="D19" s="6">
        <v>42036.0</v>
      </c>
      <c r="E19" s="5" t="s">
        <v>38</v>
      </c>
      <c r="F19" s="5" t="s">
        <v>25</v>
      </c>
      <c r="G19" s="5" t="s">
        <v>54</v>
      </c>
      <c r="H19" s="5">
        <v>32.0</v>
      </c>
      <c r="I19" s="5" t="s">
        <v>42</v>
      </c>
      <c r="J19" s="5" t="s">
        <v>50</v>
      </c>
      <c r="K19" s="5" t="s">
        <v>17</v>
      </c>
      <c r="L19" s="10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2"/>
    </row>
    <row r="20">
      <c r="A20" s="4">
        <v>19.0</v>
      </c>
      <c r="B20" s="5" t="s">
        <v>55</v>
      </c>
      <c r="C20" s="5">
        <v>2015.0</v>
      </c>
      <c r="D20" s="6">
        <v>42156.0</v>
      </c>
      <c r="E20" s="5" t="s">
        <v>56</v>
      </c>
      <c r="F20" s="5" t="s">
        <v>25</v>
      </c>
      <c r="G20" s="5" t="s">
        <v>36</v>
      </c>
      <c r="H20" s="5">
        <v>51.0</v>
      </c>
      <c r="I20" s="5" t="s">
        <v>57</v>
      </c>
      <c r="J20" s="5" t="s">
        <v>16</v>
      </c>
      <c r="K20" s="5" t="s">
        <v>17</v>
      </c>
      <c r="L20" s="10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2"/>
    </row>
    <row r="21">
      <c r="A21" s="4">
        <v>20.0</v>
      </c>
      <c r="B21" s="5" t="s">
        <v>58</v>
      </c>
      <c r="C21" s="5">
        <v>2016.0</v>
      </c>
      <c r="D21" s="6">
        <v>42491.0</v>
      </c>
      <c r="E21" s="5" t="s">
        <v>24</v>
      </c>
      <c r="F21" s="5" t="s">
        <v>25</v>
      </c>
      <c r="G21" s="5" t="s">
        <v>54</v>
      </c>
      <c r="H21" s="5">
        <v>47.0</v>
      </c>
      <c r="I21" s="5" t="s">
        <v>41</v>
      </c>
      <c r="J21" s="5" t="s">
        <v>16</v>
      </c>
      <c r="K21" s="5" t="s">
        <v>30</v>
      </c>
      <c r="L21" s="10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2"/>
    </row>
    <row r="22">
      <c r="A22" s="13">
        <v>21.0</v>
      </c>
      <c r="B22" s="5" t="s">
        <v>11</v>
      </c>
      <c r="C22" s="5">
        <v>2016.0</v>
      </c>
      <c r="D22" s="6">
        <v>42430.0</v>
      </c>
      <c r="E22" s="5" t="s">
        <v>59</v>
      </c>
      <c r="F22" s="5" t="s">
        <v>25</v>
      </c>
      <c r="G22" s="5" t="s">
        <v>54</v>
      </c>
      <c r="H22" s="5">
        <v>54.0</v>
      </c>
      <c r="I22" s="5" t="s">
        <v>60</v>
      </c>
      <c r="J22" s="5" t="s">
        <v>16</v>
      </c>
      <c r="K22" s="5" t="s">
        <v>30</v>
      </c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2"/>
    </row>
    <row r="23">
      <c r="A23" s="4">
        <v>22.0</v>
      </c>
      <c r="B23" s="5" t="s">
        <v>11</v>
      </c>
      <c r="C23" s="5">
        <v>2016.0</v>
      </c>
      <c r="D23" s="6">
        <v>42430.0</v>
      </c>
      <c r="E23" s="5" t="s">
        <v>12</v>
      </c>
      <c r="F23" s="5" t="s">
        <v>61</v>
      </c>
      <c r="G23" s="5" t="s">
        <v>21</v>
      </c>
      <c r="H23" s="5">
        <v>29.0</v>
      </c>
      <c r="I23" s="5" t="s">
        <v>15</v>
      </c>
      <c r="J23" s="5" t="s">
        <v>16</v>
      </c>
      <c r="K23" s="5" t="s">
        <v>17</v>
      </c>
      <c r="L23" s="10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2"/>
    </row>
    <row r="24">
      <c r="A24" s="4">
        <v>23.0</v>
      </c>
      <c r="B24" s="5" t="s">
        <v>18</v>
      </c>
      <c r="C24" s="5">
        <v>2016.0</v>
      </c>
      <c r="D24" s="6">
        <v>42705.0</v>
      </c>
      <c r="E24" s="5" t="s">
        <v>62</v>
      </c>
      <c r="F24" s="5" t="s">
        <v>25</v>
      </c>
      <c r="G24" s="5" t="s">
        <v>54</v>
      </c>
      <c r="H24" s="5">
        <v>26.0</v>
      </c>
      <c r="I24" s="5" t="s">
        <v>15</v>
      </c>
      <c r="J24" s="5" t="s">
        <v>16</v>
      </c>
      <c r="K24" s="5" t="s">
        <v>30</v>
      </c>
      <c r="L24" s="10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2"/>
    </row>
    <row r="25">
      <c r="A25" s="13">
        <v>24.0</v>
      </c>
      <c r="B25" s="5" t="s">
        <v>35</v>
      </c>
      <c r="C25" s="5">
        <v>2016.0</v>
      </c>
      <c r="D25" s="6">
        <v>42644.0</v>
      </c>
      <c r="E25" s="5" t="s">
        <v>46</v>
      </c>
      <c r="F25" s="5" t="s">
        <v>25</v>
      </c>
      <c r="G25" s="5" t="s">
        <v>26</v>
      </c>
      <c r="H25" s="5">
        <v>62.0</v>
      </c>
      <c r="I25" s="5" t="s">
        <v>63</v>
      </c>
      <c r="J25" s="5" t="s">
        <v>16</v>
      </c>
      <c r="K25" s="5" t="s">
        <v>17</v>
      </c>
      <c r="L25" s="10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2"/>
    </row>
    <row r="26">
      <c r="A26" s="4">
        <v>25.0</v>
      </c>
      <c r="B26" s="5" t="s">
        <v>64</v>
      </c>
      <c r="C26" s="5">
        <v>2016.0</v>
      </c>
      <c r="D26" s="6">
        <v>42675.0</v>
      </c>
      <c r="E26" s="5" t="s">
        <v>65</v>
      </c>
      <c r="F26" s="5" t="s">
        <v>25</v>
      </c>
      <c r="G26" s="5" t="s">
        <v>14</v>
      </c>
      <c r="H26" s="5">
        <v>59.0</v>
      </c>
      <c r="I26" s="5" t="s">
        <v>15</v>
      </c>
      <c r="J26" s="5" t="s">
        <v>16</v>
      </c>
      <c r="K26" s="5" t="s">
        <v>22</v>
      </c>
      <c r="L26" s="10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2"/>
    </row>
    <row r="27">
      <c r="A27" s="4">
        <v>26.0</v>
      </c>
      <c r="B27" s="5" t="s">
        <v>32</v>
      </c>
      <c r="C27" s="5">
        <v>2017.0</v>
      </c>
      <c r="D27" s="6">
        <v>42917.0</v>
      </c>
      <c r="E27" s="5" t="s">
        <v>56</v>
      </c>
      <c r="F27" s="5" t="s">
        <v>25</v>
      </c>
      <c r="G27" s="5" t="s">
        <v>66</v>
      </c>
      <c r="H27" s="5">
        <v>63.0</v>
      </c>
      <c r="I27" s="5" t="s">
        <v>67</v>
      </c>
      <c r="J27" s="5" t="s">
        <v>16</v>
      </c>
      <c r="K27" s="5" t="s">
        <v>17</v>
      </c>
      <c r="L27" s="10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/>
    </row>
    <row r="28">
      <c r="A28" s="13">
        <v>27.0</v>
      </c>
      <c r="B28" s="5" t="s">
        <v>35</v>
      </c>
      <c r="C28" s="5">
        <v>2017.0</v>
      </c>
      <c r="D28" s="6">
        <v>43009.0</v>
      </c>
      <c r="E28" s="5" t="s">
        <v>68</v>
      </c>
      <c r="F28" s="5" t="s">
        <v>25</v>
      </c>
      <c r="G28" s="5" t="s">
        <v>14</v>
      </c>
      <c r="H28" s="5">
        <v>67.0</v>
      </c>
      <c r="I28" s="5" t="s">
        <v>48</v>
      </c>
      <c r="J28" s="5" t="s">
        <v>16</v>
      </c>
      <c r="K28" s="5" t="s">
        <v>22</v>
      </c>
      <c r="L28" s="10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</row>
    <row r="29">
      <c r="A29" s="4">
        <v>28.0</v>
      </c>
      <c r="B29" s="5" t="s">
        <v>40</v>
      </c>
      <c r="C29" s="5">
        <v>2017.0</v>
      </c>
      <c r="D29" s="6">
        <v>42979.0</v>
      </c>
      <c r="E29" s="5" t="s">
        <v>69</v>
      </c>
      <c r="F29" s="5" t="s">
        <v>70</v>
      </c>
      <c r="G29" s="5" t="s">
        <v>71</v>
      </c>
      <c r="H29" s="5">
        <v>24.0</v>
      </c>
      <c r="I29" s="5" t="s">
        <v>15</v>
      </c>
      <c r="J29" s="5" t="s">
        <v>16</v>
      </c>
      <c r="K29" s="5" t="s">
        <v>22</v>
      </c>
      <c r="L29" s="10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2"/>
    </row>
    <row r="30">
      <c r="A30" s="4">
        <v>29.0</v>
      </c>
      <c r="B30" s="5" t="s">
        <v>40</v>
      </c>
      <c r="C30" s="5">
        <v>2017.0</v>
      </c>
      <c r="D30" s="6">
        <v>42979.0</v>
      </c>
      <c r="E30" s="5" t="s">
        <v>24</v>
      </c>
      <c r="F30" s="5" t="s">
        <v>25</v>
      </c>
      <c r="G30" s="5" t="s">
        <v>26</v>
      </c>
      <c r="H30" s="5">
        <v>66.0</v>
      </c>
      <c r="I30" s="5" t="s">
        <v>37</v>
      </c>
      <c r="J30" s="5" t="s">
        <v>16</v>
      </c>
      <c r="K30" s="5" t="s">
        <v>17</v>
      </c>
      <c r="L30" s="10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2"/>
    </row>
    <row r="31">
      <c r="A31" s="13">
        <v>30.0</v>
      </c>
      <c r="B31" s="5" t="s">
        <v>53</v>
      </c>
      <c r="C31" s="5">
        <v>2017.0</v>
      </c>
      <c r="D31" s="6">
        <v>42767.0</v>
      </c>
      <c r="E31" s="5" t="s">
        <v>12</v>
      </c>
      <c r="F31" s="5" t="s">
        <v>61</v>
      </c>
      <c r="G31" s="5" t="s">
        <v>21</v>
      </c>
      <c r="H31" s="5">
        <v>57.0</v>
      </c>
      <c r="I31" s="5" t="s">
        <v>15</v>
      </c>
      <c r="J31" s="5" t="s">
        <v>50</v>
      </c>
      <c r="K31" s="5" t="s">
        <v>17</v>
      </c>
      <c r="L31" s="10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2"/>
    </row>
    <row r="32">
      <c r="A32" s="4">
        <v>31.0</v>
      </c>
      <c r="B32" s="5" t="s">
        <v>11</v>
      </c>
      <c r="C32" s="5">
        <v>2017.0</v>
      </c>
      <c r="D32" s="6">
        <v>42795.0</v>
      </c>
      <c r="E32" s="5" t="s">
        <v>72</v>
      </c>
      <c r="F32" s="5" t="s">
        <v>73</v>
      </c>
      <c r="G32" s="5" t="s">
        <v>21</v>
      </c>
      <c r="H32" s="5">
        <v>13.0</v>
      </c>
      <c r="I32" s="5" t="s">
        <v>15</v>
      </c>
      <c r="J32" s="5" t="s">
        <v>16</v>
      </c>
      <c r="K32" s="5" t="s">
        <v>17</v>
      </c>
      <c r="L32" s="10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2"/>
    </row>
    <row r="33">
      <c r="A33" s="4">
        <v>32.0</v>
      </c>
      <c r="B33" s="5" t="s">
        <v>11</v>
      </c>
      <c r="C33" s="5">
        <v>2017.0</v>
      </c>
      <c r="D33" s="6">
        <v>42795.0</v>
      </c>
      <c r="E33" s="5" t="s">
        <v>74</v>
      </c>
      <c r="F33" s="5" t="s">
        <v>61</v>
      </c>
      <c r="G33" s="5" t="s">
        <v>14</v>
      </c>
      <c r="H33" s="5">
        <v>65.0</v>
      </c>
      <c r="I33" s="5" t="s">
        <v>48</v>
      </c>
      <c r="J33" s="5" t="s">
        <v>16</v>
      </c>
      <c r="K33" s="5" t="s">
        <v>17</v>
      </c>
      <c r="L33" s="10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</row>
    <row r="34">
      <c r="A34" s="13">
        <v>33.0</v>
      </c>
      <c r="B34" s="5" t="s">
        <v>40</v>
      </c>
      <c r="C34" s="5">
        <v>2018.0</v>
      </c>
      <c r="D34" s="6">
        <v>43344.0</v>
      </c>
      <c r="E34" s="5" t="s">
        <v>12</v>
      </c>
      <c r="F34" s="5" t="s">
        <v>25</v>
      </c>
      <c r="G34" s="5" t="s">
        <v>29</v>
      </c>
      <c r="H34" s="5">
        <v>23.0</v>
      </c>
      <c r="I34" s="5" t="s">
        <v>75</v>
      </c>
      <c r="J34" s="5" t="s">
        <v>16</v>
      </c>
      <c r="K34" s="5" t="s">
        <v>22</v>
      </c>
      <c r="L34" s="10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2"/>
    </row>
    <row r="35">
      <c r="A35" s="4">
        <v>34.0</v>
      </c>
      <c r="B35" s="5" t="s">
        <v>18</v>
      </c>
      <c r="C35" s="5">
        <v>2018.0</v>
      </c>
      <c r="D35" s="6">
        <v>43435.0</v>
      </c>
      <c r="E35" s="5" t="s">
        <v>76</v>
      </c>
      <c r="F35" s="5" t="s">
        <v>25</v>
      </c>
      <c r="G35" s="5" t="s">
        <v>77</v>
      </c>
      <c r="H35" s="5">
        <v>57.0</v>
      </c>
      <c r="I35" s="5" t="s">
        <v>15</v>
      </c>
      <c r="J35" s="5" t="s">
        <v>50</v>
      </c>
      <c r="K35" s="5" t="s">
        <v>22</v>
      </c>
      <c r="L35" s="10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</row>
    <row r="36">
      <c r="A36" s="4">
        <v>35.0</v>
      </c>
      <c r="B36" s="5" t="s">
        <v>31</v>
      </c>
      <c r="C36" s="5">
        <v>2019.0</v>
      </c>
      <c r="D36" s="6">
        <v>43556.0</v>
      </c>
      <c r="E36" s="5" t="s">
        <v>24</v>
      </c>
      <c r="F36" s="5" t="s">
        <v>78</v>
      </c>
      <c r="G36" s="5" t="s">
        <v>79</v>
      </c>
      <c r="H36" s="5">
        <v>32.0</v>
      </c>
      <c r="I36" s="5" t="s">
        <v>48</v>
      </c>
      <c r="J36" s="5" t="s">
        <v>16</v>
      </c>
      <c r="K36" s="5" t="s">
        <v>17</v>
      </c>
      <c r="L36" s="10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2"/>
    </row>
    <row r="37">
      <c r="A37" s="13">
        <v>36.0</v>
      </c>
      <c r="B37" s="5" t="s">
        <v>11</v>
      </c>
      <c r="C37" s="5">
        <v>2019.0</v>
      </c>
      <c r="D37" s="6">
        <v>43525.0</v>
      </c>
      <c r="E37" s="5" t="s">
        <v>12</v>
      </c>
      <c r="F37" s="5" t="s">
        <v>61</v>
      </c>
      <c r="G37" s="5" t="s">
        <v>80</v>
      </c>
      <c r="H37" s="5">
        <v>39.0</v>
      </c>
      <c r="I37" s="5" t="s">
        <v>15</v>
      </c>
      <c r="J37" s="5" t="s">
        <v>16</v>
      </c>
      <c r="K37" s="5" t="s">
        <v>17</v>
      </c>
      <c r="L37" s="10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</row>
    <row r="38">
      <c r="A38" s="4">
        <v>37.0</v>
      </c>
      <c r="B38" s="5" t="s">
        <v>55</v>
      </c>
      <c r="C38" s="5">
        <v>2019.0</v>
      </c>
      <c r="D38" s="6">
        <v>43617.0</v>
      </c>
      <c r="E38" s="5" t="s">
        <v>24</v>
      </c>
      <c r="F38" s="5" t="s">
        <v>25</v>
      </c>
      <c r="G38" s="5" t="s">
        <v>54</v>
      </c>
      <c r="H38" s="5">
        <v>63.0</v>
      </c>
      <c r="I38" s="5" t="s">
        <v>81</v>
      </c>
      <c r="J38" s="5" t="s">
        <v>50</v>
      </c>
      <c r="K38" s="5" t="s">
        <v>17</v>
      </c>
      <c r="L38" s="10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2"/>
    </row>
    <row r="39">
      <c r="A39" s="4">
        <v>38.0</v>
      </c>
      <c r="B39" s="5" t="s">
        <v>31</v>
      </c>
      <c r="C39" s="5">
        <v>2019.0</v>
      </c>
      <c r="D39" s="6">
        <v>43556.0</v>
      </c>
      <c r="E39" s="5" t="s">
        <v>82</v>
      </c>
      <c r="F39" s="5" t="s">
        <v>83</v>
      </c>
      <c r="G39" s="5" t="s">
        <v>84</v>
      </c>
      <c r="H39" s="5">
        <v>16.0</v>
      </c>
      <c r="I39" s="5" t="s">
        <v>48</v>
      </c>
      <c r="J39" s="5" t="s">
        <v>16</v>
      </c>
      <c r="K39" s="5" t="s">
        <v>30</v>
      </c>
      <c r="L39" s="10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</row>
    <row r="40">
      <c r="A40" s="13">
        <v>39.0</v>
      </c>
      <c r="B40" s="5" t="s">
        <v>11</v>
      </c>
      <c r="C40" s="5">
        <v>2019.0</v>
      </c>
      <c r="D40" s="6">
        <v>43525.0</v>
      </c>
      <c r="E40" s="5" t="s">
        <v>24</v>
      </c>
      <c r="F40" s="5" t="s">
        <v>25</v>
      </c>
      <c r="G40" s="5" t="s">
        <v>66</v>
      </c>
      <c r="H40" s="5">
        <v>31.0</v>
      </c>
      <c r="I40" s="5" t="s">
        <v>15</v>
      </c>
      <c r="J40" s="5" t="s">
        <v>16</v>
      </c>
      <c r="K40" s="5" t="s">
        <v>17</v>
      </c>
      <c r="L40" s="10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2"/>
    </row>
    <row r="41">
      <c r="A41" s="4">
        <v>40.0</v>
      </c>
      <c r="B41" s="5" t="s">
        <v>53</v>
      </c>
      <c r="C41" s="5">
        <v>2019.0</v>
      </c>
      <c r="D41" s="6">
        <v>43497.0</v>
      </c>
      <c r="E41" s="5" t="s">
        <v>24</v>
      </c>
      <c r="F41" s="5" t="s">
        <v>25</v>
      </c>
      <c r="G41" s="5" t="s">
        <v>29</v>
      </c>
      <c r="H41" s="5">
        <v>37.0</v>
      </c>
      <c r="I41" s="5" t="s">
        <v>15</v>
      </c>
      <c r="J41" s="5" t="s">
        <v>16</v>
      </c>
      <c r="K41" s="5" t="s">
        <v>30</v>
      </c>
      <c r="L41" s="10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</row>
    <row r="42">
      <c r="A42" s="4">
        <v>41.0</v>
      </c>
      <c r="B42" s="5" t="s">
        <v>18</v>
      </c>
      <c r="C42" s="5">
        <v>2019.0</v>
      </c>
      <c r="D42" s="6">
        <v>43800.0</v>
      </c>
      <c r="E42" s="5" t="s">
        <v>85</v>
      </c>
      <c r="F42" s="5" t="s">
        <v>61</v>
      </c>
      <c r="G42" s="5" t="s">
        <v>21</v>
      </c>
      <c r="H42" s="5">
        <v>71.0</v>
      </c>
      <c r="I42" s="5" t="s">
        <v>48</v>
      </c>
      <c r="J42" s="5" t="s">
        <v>16</v>
      </c>
      <c r="K42" s="5" t="s">
        <v>17</v>
      </c>
      <c r="L42" s="10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2"/>
    </row>
    <row r="43">
      <c r="A43" s="13">
        <v>42.0</v>
      </c>
      <c r="B43" s="5" t="s">
        <v>58</v>
      </c>
      <c r="C43" s="5">
        <v>2019.0</v>
      </c>
      <c r="D43" s="6">
        <v>43586.0</v>
      </c>
      <c r="E43" s="5" t="s">
        <v>86</v>
      </c>
      <c r="F43" s="5" t="s">
        <v>25</v>
      </c>
      <c r="G43" s="5" t="s">
        <v>14</v>
      </c>
      <c r="H43" s="5">
        <v>78.0</v>
      </c>
      <c r="I43" s="5" t="s">
        <v>15</v>
      </c>
      <c r="J43" s="5" t="s">
        <v>16</v>
      </c>
      <c r="K43" s="5" t="s">
        <v>22</v>
      </c>
      <c r="L43" s="10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2"/>
    </row>
    <row r="44">
      <c r="A44" s="4">
        <v>43.0</v>
      </c>
      <c r="B44" s="5" t="s">
        <v>40</v>
      </c>
      <c r="C44" s="5">
        <v>2020.0</v>
      </c>
      <c r="D44" s="6">
        <v>44075.0</v>
      </c>
      <c r="E44" s="5" t="s">
        <v>46</v>
      </c>
      <c r="F44" s="5" t="s">
        <v>25</v>
      </c>
      <c r="G44" s="5" t="s">
        <v>66</v>
      </c>
      <c r="H44" s="5">
        <v>60.0</v>
      </c>
      <c r="I44" s="5" t="s">
        <v>15</v>
      </c>
      <c r="J44" s="5" t="s">
        <v>16</v>
      </c>
      <c r="K44" s="5" t="s">
        <v>17</v>
      </c>
      <c r="L44" s="10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2"/>
    </row>
    <row r="45">
      <c r="A45" s="4">
        <v>44.0</v>
      </c>
      <c r="B45" s="5" t="s">
        <v>40</v>
      </c>
      <c r="C45" s="5">
        <v>2020.0</v>
      </c>
      <c r="D45" s="6">
        <v>44075.0</v>
      </c>
      <c r="E45" s="14"/>
      <c r="F45" s="5" t="s">
        <v>44</v>
      </c>
      <c r="G45" s="5" t="s">
        <v>29</v>
      </c>
      <c r="H45" s="5">
        <v>34.0</v>
      </c>
      <c r="I45" s="14"/>
      <c r="J45" s="5" t="s">
        <v>16</v>
      </c>
      <c r="K45" s="5" t="s">
        <v>17</v>
      </c>
      <c r="L45" s="10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2"/>
    </row>
    <row r="46">
      <c r="A46" s="13">
        <v>45.0</v>
      </c>
      <c r="B46" s="5" t="s">
        <v>40</v>
      </c>
      <c r="C46" s="5">
        <v>2020.0</v>
      </c>
      <c r="D46" s="6">
        <v>44075.0</v>
      </c>
      <c r="E46" s="5" t="s">
        <v>43</v>
      </c>
      <c r="F46" s="5" t="s">
        <v>25</v>
      </c>
      <c r="G46" s="5" t="s">
        <v>87</v>
      </c>
      <c r="H46" s="5">
        <v>40.0</v>
      </c>
      <c r="I46" s="5" t="s">
        <v>60</v>
      </c>
      <c r="J46" s="5" t="s">
        <v>16</v>
      </c>
      <c r="K46" s="5" t="s">
        <v>17</v>
      </c>
      <c r="L46" s="10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2"/>
    </row>
    <row r="47">
      <c r="A47" s="4">
        <v>46.0</v>
      </c>
      <c r="B47" s="5" t="s">
        <v>40</v>
      </c>
      <c r="C47" s="5">
        <v>2020.0</v>
      </c>
      <c r="D47" s="6">
        <v>44075.0</v>
      </c>
      <c r="E47" s="5" t="s">
        <v>88</v>
      </c>
      <c r="F47" s="5" t="s">
        <v>25</v>
      </c>
      <c r="G47" s="5" t="s">
        <v>29</v>
      </c>
      <c r="H47" s="5" t="s">
        <v>17</v>
      </c>
      <c r="I47" s="5" t="s">
        <v>17</v>
      </c>
      <c r="J47" s="5" t="s">
        <v>16</v>
      </c>
      <c r="K47" s="5" t="s">
        <v>22</v>
      </c>
      <c r="L47" s="10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2"/>
    </row>
    <row r="48">
      <c r="A48" s="4">
        <v>47.0</v>
      </c>
      <c r="B48" s="5" t="s">
        <v>40</v>
      </c>
      <c r="C48" s="5">
        <v>2020.0</v>
      </c>
      <c r="D48" s="6">
        <v>44075.0</v>
      </c>
      <c r="E48" s="5" t="s">
        <v>89</v>
      </c>
      <c r="F48" s="5" t="s">
        <v>44</v>
      </c>
      <c r="G48" s="5" t="s">
        <v>29</v>
      </c>
      <c r="H48" s="5" t="s">
        <v>17</v>
      </c>
      <c r="I48" s="5" t="s">
        <v>15</v>
      </c>
      <c r="J48" s="5" t="s">
        <v>16</v>
      </c>
      <c r="K48" s="5" t="s">
        <v>17</v>
      </c>
      <c r="L48" s="10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2"/>
    </row>
    <row r="49">
      <c r="A49" s="13">
        <v>48.0</v>
      </c>
      <c r="B49" s="5" t="s">
        <v>53</v>
      </c>
      <c r="C49" s="5">
        <v>2021.0</v>
      </c>
      <c r="D49" s="6">
        <v>44228.0</v>
      </c>
      <c r="E49" s="5" t="s">
        <v>90</v>
      </c>
      <c r="F49" s="5" t="s">
        <v>78</v>
      </c>
      <c r="G49" s="5" t="s">
        <v>79</v>
      </c>
      <c r="H49" s="5">
        <v>54.0</v>
      </c>
      <c r="I49" s="5" t="s">
        <v>91</v>
      </c>
      <c r="J49" s="5" t="s">
        <v>16</v>
      </c>
      <c r="K49" s="5" t="s">
        <v>30</v>
      </c>
      <c r="L49" s="10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2"/>
    </row>
    <row r="50">
      <c r="A50" s="4">
        <v>49.0</v>
      </c>
      <c r="B50" s="5" t="s">
        <v>23</v>
      </c>
      <c r="C50" s="5">
        <v>2021.0</v>
      </c>
      <c r="D50" s="6">
        <v>44409.0</v>
      </c>
      <c r="E50" s="5" t="s">
        <v>92</v>
      </c>
      <c r="F50" s="5" t="s">
        <v>25</v>
      </c>
      <c r="G50" s="5" t="s">
        <v>14</v>
      </c>
      <c r="H50" s="5">
        <v>66.0</v>
      </c>
      <c r="I50" s="5" t="s">
        <v>75</v>
      </c>
      <c r="J50" s="5" t="s">
        <v>16</v>
      </c>
      <c r="K50" s="5" t="s">
        <v>22</v>
      </c>
      <c r="L50" s="10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2"/>
    </row>
    <row r="51">
      <c r="A51" s="4">
        <v>50.0</v>
      </c>
      <c r="B51" s="5" t="s">
        <v>55</v>
      </c>
      <c r="C51" s="5">
        <v>2021.0</v>
      </c>
      <c r="D51" s="6">
        <v>44348.0</v>
      </c>
      <c r="E51" s="5" t="s">
        <v>93</v>
      </c>
      <c r="F51" s="5" t="s">
        <v>25</v>
      </c>
      <c r="G51" s="5" t="s">
        <v>94</v>
      </c>
      <c r="H51" s="5">
        <v>50.0</v>
      </c>
      <c r="I51" s="5" t="s">
        <v>48</v>
      </c>
      <c r="J51" s="5" t="s">
        <v>16</v>
      </c>
      <c r="K51" s="5" t="s">
        <v>30</v>
      </c>
      <c r="L51" s="10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2"/>
    </row>
    <row r="52">
      <c r="A52" s="13">
        <v>51.0</v>
      </c>
      <c r="B52" s="5" t="s">
        <v>11</v>
      </c>
      <c r="C52" s="5">
        <v>2021.0</v>
      </c>
      <c r="D52" s="6">
        <v>44256.0</v>
      </c>
      <c r="E52" s="5" t="s">
        <v>95</v>
      </c>
      <c r="F52" s="5" t="s">
        <v>25</v>
      </c>
      <c r="G52" s="5" t="s">
        <v>96</v>
      </c>
      <c r="H52" s="5">
        <v>66.0</v>
      </c>
      <c r="I52" s="5" t="s">
        <v>15</v>
      </c>
      <c r="J52" s="5" t="s">
        <v>16</v>
      </c>
      <c r="K52" s="5" t="s">
        <v>30</v>
      </c>
      <c r="L52" s="10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2"/>
    </row>
    <row r="53">
      <c r="A53" s="4">
        <v>52.0</v>
      </c>
      <c r="B53" s="5" t="s">
        <v>40</v>
      </c>
      <c r="C53" s="5">
        <v>2021.0</v>
      </c>
      <c r="D53" s="6">
        <v>44440.0</v>
      </c>
      <c r="E53" s="5" t="s">
        <v>97</v>
      </c>
      <c r="F53" s="5" t="s">
        <v>25</v>
      </c>
      <c r="G53" s="5" t="s">
        <v>14</v>
      </c>
      <c r="H53" s="5">
        <v>18.0</v>
      </c>
      <c r="I53" s="5" t="s">
        <v>45</v>
      </c>
      <c r="J53" s="5" t="s">
        <v>16</v>
      </c>
      <c r="K53" s="5" t="s">
        <v>22</v>
      </c>
      <c r="L53" s="10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2"/>
    </row>
    <row r="54">
      <c r="A54" s="4">
        <v>53.0</v>
      </c>
      <c r="B54" s="5" t="s">
        <v>35</v>
      </c>
      <c r="C54" s="5">
        <v>2021.0</v>
      </c>
      <c r="D54" s="6">
        <v>44470.0</v>
      </c>
      <c r="E54" s="5" t="s">
        <v>98</v>
      </c>
      <c r="F54" s="5" t="s">
        <v>25</v>
      </c>
      <c r="G54" s="5" t="s">
        <v>14</v>
      </c>
      <c r="H54" s="5">
        <v>53.0</v>
      </c>
      <c r="I54" s="5" t="s">
        <v>15</v>
      </c>
      <c r="J54" s="5" t="s">
        <v>16</v>
      </c>
      <c r="K54" s="5" t="s">
        <v>22</v>
      </c>
      <c r="L54" s="10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2"/>
    </row>
    <row r="55">
      <c r="A55" s="13">
        <v>54.0</v>
      </c>
      <c r="B55" s="5" t="s">
        <v>32</v>
      </c>
      <c r="C55" s="5">
        <v>2021.0</v>
      </c>
      <c r="D55" s="6">
        <v>44378.0</v>
      </c>
      <c r="E55" s="5" t="s">
        <v>99</v>
      </c>
      <c r="F55" s="5" t="s">
        <v>25</v>
      </c>
      <c r="G55" s="5" t="s">
        <v>14</v>
      </c>
      <c r="H55" s="5">
        <v>61.0</v>
      </c>
      <c r="I55" s="5" t="s">
        <v>15</v>
      </c>
      <c r="J55" s="5" t="s">
        <v>16</v>
      </c>
      <c r="K55" s="5" t="s">
        <v>22</v>
      </c>
      <c r="L55" s="10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2"/>
    </row>
    <row r="56">
      <c r="A56" s="4">
        <v>55.0</v>
      </c>
      <c r="B56" s="5" t="s">
        <v>58</v>
      </c>
      <c r="C56" s="5">
        <v>2021.0</v>
      </c>
      <c r="D56" s="6">
        <v>44317.0</v>
      </c>
      <c r="E56" s="5" t="s">
        <v>100</v>
      </c>
      <c r="F56" s="5" t="s">
        <v>66</v>
      </c>
      <c r="G56" s="5" t="s">
        <v>66</v>
      </c>
      <c r="H56" s="5">
        <v>43.0</v>
      </c>
      <c r="I56" s="5" t="s">
        <v>45</v>
      </c>
      <c r="J56" s="5" t="s">
        <v>16</v>
      </c>
      <c r="K56" s="5" t="s">
        <v>30</v>
      </c>
      <c r="L56" s="10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2"/>
    </row>
    <row r="57">
      <c r="A57" s="4">
        <v>56.0</v>
      </c>
      <c r="B57" s="5" t="s">
        <v>23</v>
      </c>
      <c r="C57" s="5">
        <v>2022.0</v>
      </c>
      <c r="D57" s="6">
        <v>44774.0</v>
      </c>
      <c r="E57" s="5" t="s">
        <v>92</v>
      </c>
      <c r="F57" s="5" t="s">
        <v>25</v>
      </c>
      <c r="G57" s="5" t="s">
        <v>14</v>
      </c>
      <c r="H57" s="5">
        <v>46.0</v>
      </c>
      <c r="I57" s="5" t="s">
        <v>101</v>
      </c>
      <c r="J57" s="5" t="s">
        <v>16</v>
      </c>
      <c r="K57" s="5" t="s">
        <v>30</v>
      </c>
      <c r="L57" s="10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2"/>
    </row>
    <row r="58">
      <c r="A58" s="13">
        <v>57.0</v>
      </c>
      <c r="B58" s="5" t="s">
        <v>55</v>
      </c>
      <c r="C58" s="5">
        <v>2022.0</v>
      </c>
      <c r="D58" s="6">
        <v>44713.0</v>
      </c>
      <c r="E58" s="5" t="s">
        <v>102</v>
      </c>
      <c r="F58" s="5" t="s">
        <v>25</v>
      </c>
      <c r="G58" s="5" t="s">
        <v>96</v>
      </c>
      <c r="H58" s="5">
        <v>53.0</v>
      </c>
      <c r="I58" s="5" t="s">
        <v>15</v>
      </c>
      <c r="J58" s="5" t="s">
        <v>16</v>
      </c>
      <c r="K58" s="5" t="s">
        <v>30</v>
      </c>
      <c r="L58" s="10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2"/>
    </row>
    <row r="59">
      <c r="A59" s="4">
        <v>58.0</v>
      </c>
      <c r="B59" s="5" t="s">
        <v>18</v>
      </c>
      <c r="C59" s="5">
        <v>2022.0</v>
      </c>
      <c r="D59" s="6">
        <v>44896.0</v>
      </c>
      <c r="E59" s="5" t="s">
        <v>103</v>
      </c>
      <c r="F59" s="5" t="s">
        <v>25</v>
      </c>
      <c r="G59" s="5" t="s">
        <v>29</v>
      </c>
      <c r="H59" s="5">
        <v>59.0</v>
      </c>
      <c r="I59" s="5" t="s">
        <v>48</v>
      </c>
      <c r="J59" s="5" t="s">
        <v>16</v>
      </c>
      <c r="K59" s="5" t="s">
        <v>22</v>
      </c>
      <c r="L59" s="10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2"/>
    </row>
    <row r="60">
      <c r="A60" s="4">
        <v>59.0</v>
      </c>
      <c r="B60" s="5" t="s">
        <v>28</v>
      </c>
      <c r="C60" s="5">
        <v>2022.0</v>
      </c>
      <c r="D60" s="6">
        <v>44562.0</v>
      </c>
      <c r="E60" s="5" t="s">
        <v>85</v>
      </c>
      <c r="F60" s="5" t="s">
        <v>104</v>
      </c>
      <c r="G60" s="5" t="s">
        <v>105</v>
      </c>
      <c r="H60" s="5">
        <v>25.0</v>
      </c>
      <c r="I60" s="5" t="s">
        <v>15</v>
      </c>
      <c r="J60" s="5" t="s">
        <v>16</v>
      </c>
      <c r="K60" s="5" t="s">
        <v>17</v>
      </c>
      <c r="L60" s="10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2"/>
    </row>
    <row r="61">
      <c r="A61" s="13">
        <v>60.0</v>
      </c>
      <c r="B61" s="5" t="s">
        <v>40</v>
      </c>
      <c r="C61" s="5">
        <v>2022.0</v>
      </c>
      <c r="D61" s="6">
        <v>44805.0</v>
      </c>
      <c r="E61" s="5" t="s">
        <v>106</v>
      </c>
      <c r="F61" s="5" t="s">
        <v>25</v>
      </c>
      <c r="G61" s="5" t="s">
        <v>71</v>
      </c>
      <c r="H61" s="5">
        <v>45.0</v>
      </c>
      <c r="I61" s="5" t="s">
        <v>107</v>
      </c>
      <c r="J61" s="5" t="s">
        <v>16</v>
      </c>
      <c r="K61" s="5" t="s">
        <v>30</v>
      </c>
      <c r="L61" s="10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2"/>
    </row>
    <row r="62">
      <c r="A62" s="4">
        <v>61.0</v>
      </c>
      <c r="B62" s="5" t="s">
        <v>35</v>
      </c>
      <c r="C62" s="5">
        <v>2022.0</v>
      </c>
      <c r="D62" s="6">
        <v>44835.0</v>
      </c>
      <c r="E62" s="5" t="s">
        <v>108</v>
      </c>
      <c r="F62" s="5" t="s">
        <v>44</v>
      </c>
      <c r="G62" s="5" t="s">
        <v>29</v>
      </c>
      <c r="H62" s="5">
        <v>18.0</v>
      </c>
      <c r="I62" s="5" t="s">
        <v>48</v>
      </c>
      <c r="J62" s="5" t="s">
        <v>16</v>
      </c>
      <c r="K62" s="5" t="s">
        <v>30</v>
      </c>
      <c r="L62" s="10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2"/>
    </row>
    <row r="63">
      <c r="A63" s="4">
        <v>62.0</v>
      </c>
      <c r="B63" s="5" t="s">
        <v>23</v>
      </c>
      <c r="C63" s="5">
        <v>2022.0</v>
      </c>
      <c r="D63" s="6">
        <v>44774.0</v>
      </c>
      <c r="E63" s="5" t="s">
        <v>12</v>
      </c>
      <c r="F63" s="5" t="s">
        <v>25</v>
      </c>
      <c r="G63" s="5" t="s">
        <v>29</v>
      </c>
      <c r="H63" s="5">
        <v>32.0</v>
      </c>
      <c r="I63" s="5" t="s">
        <v>60</v>
      </c>
      <c r="J63" s="5" t="s">
        <v>16</v>
      </c>
      <c r="K63" s="5" t="s">
        <v>22</v>
      </c>
      <c r="L63" s="10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2"/>
    </row>
    <row r="64">
      <c r="A64" s="13">
        <v>63.0</v>
      </c>
      <c r="B64" s="5" t="s">
        <v>32</v>
      </c>
      <c r="C64" s="5">
        <v>2022.0</v>
      </c>
      <c r="D64" s="6">
        <v>44743.0</v>
      </c>
      <c r="E64" s="5" t="s">
        <v>109</v>
      </c>
      <c r="F64" s="5" t="s">
        <v>25</v>
      </c>
      <c r="G64" s="5" t="s">
        <v>66</v>
      </c>
      <c r="H64" s="5">
        <v>27.0</v>
      </c>
      <c r="I64" s="5" t="s">
        <v>110</v>
      </c>
      <c r="J64" s="5" t="s">
        <v>16</v>
      </c>
      <c r="K64" s="5" t="s">
        <v>30</v>
      </c>
      <c r="L64" s="10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2"/>
    </row>
    <row r="65">
      <c r="A65" s="4">
        <v>64.0</v>
      </c>
      <c r="B65" s="5" t="s">
        <v>18</v>
      </c>
      <c r="C65" s="5">
        <v>2022.0</v>
      </c>
      <c r="D65" s="6">
        <v>44896.0</v>
      </c>
      <c r="E65" s="5" t="s">
        <v>111</v>
      </c>
      <c r="F65" s="5" t="s">
        <v>25</v>
      </c>
      <c r="G65" s="5" t="s">
        <v>96</v>
      </c>
      <c r="H65" s="5">
        <v>28.0</v>
      </c>
      <c r="I65" s="5" t="s">
        <v>48</v>
      </c>
      <c r="J65" s="5" t="s">
        <v>16</v>
      </c>
      <c r="K65" s="5" t="s">
        <v>30</v>
      </c>
      <c r="L65" s="10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2"/>
    </row>
    <row r="66">
      <c r="A66" s="4">
        <v>65.0</v>
      </c>
      <c r="B66" s="5" t="s">
        <v>58</v>
      </c>
      <c r="C66" s="5">
        <v>2022.0</v>
      </c>
      <c r="D66" s="6">
        <v>44682.0</v>
      </c>
      <c r="E66" s="5" t="s">
        <v>86</v>
      </c>
      <c r="F66" s="5" t="s">
        <v>25</v>
      </c>
      <c r="G66" s="5" t="s">
        <v>29</v>
      </c>
      <c r="H66" s="5">
        <v>71.0</v>
      </c>
      <c r="I66" s="5" t="s">
        <v>15</v>
      </c>
      <c r="J66" s="5" t="s">
        <v>50</v>
      </c>
      <c r="K66" s="5" t="s">
        <v>30</v>
      </c>
      <c r="L66" s="10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</row>
    <row r="67">
      <c r="A67" s="13">
        <v>66.0</v>
      </c>
      <c r="B67" s="5" t="s">
        <v>35</v>
      </c>
      <c r="C67" s="5">
        <v>2022.0</v>
      </c>
      <c r="D67" s="6">
        <v>44835.0</v>
      </c>
      <c r="E67" s="5" t="s">
        <v>112</v>
      </c>
      <c r="F67" s="5" t="s">
        <v>25</v>
      </c>
      <c r="G67" s="5" t="s">
        <v>14</v>
      </c>
      <c r="H67" s="5">
        <v>57.0</v>
      </c>
      <c r="I67" s="5" t="s">
        <v>15</v>
      </c>
      <c r="J67" s="5" t="s">
        <v>16</v>
      </c>
      <c r="K67" s="5" t="s">
        <v>30</v>
      </c>
      <c r="L67" s="10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</row>
    <row r="68">
      <c r="A68" s="4">
        <v>67.0</v>
      </c>
      <c r="B68" s="5" t="s">
        <v>40</v>
      </c>
      <c r="C68" s="5">
        <v>2022.0</v>
      </c>
      <c r="D68" s="6">
        <v>44805.0</v>
      </c>
      <c r="E68" s="5" t="s">
        <v>113</v>
      </c>
      <c r="F68" s="5" t="s">
        <v>25</v>
      </c>
      <c r="G68" s="5" t="s">
        <v>14</v>
      </c>
      <c r="H68" s="5">
        <v>40.0</v>
      </c>
      <c r="I68" s="5" t="s">
        <v>60</v>
      </c>
      <c r="J68" s="5" t="s">
        <v>50</v>
      </c>
      <c r="K68" s="5" t="s">
        <v>22</v>
      </c>
      <c r="L68" s="10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2"/>
    </row>
    <row r="69">
      <c r="A69" s="4">
        <v>68.0</v>
      </c>
      <c r="B69" s="5" t="s">
        <v>23</v>
      </c>
      <c r="C69" s="5">
        <v>2022.0</v>
      </c>
      <c r="D69" s="6">
        <v>44774.0</v>
      </c>
      <c r="E69" s="5" t="s">
        <v>114</v>
      </c>
      <c r="F69" s="5" t="s">
        <v>25</v>
      </c>
      <c r="G69" s="5" t="s">
        <v>29</v>
      </c>
      <c r="H69" s="5">
        <v>65.0</v>
      </c>
      <c r="I69" s="5" t="s">
        <v>115</v>
      </c>
      <c r="J69" s="5" t="s">
        <v>16</v>
      </c>
      <c r="K69" s="5" t="s">
        <v>30</v>
      </c>
      <c r="L69" s="10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2"/>
    </row>
    <row r="70">
      <c r="A70" s="13">
        <v>69.0</v>
      </c>
      <c r="B70" s="5" t="s">
        <v>64</v>
      </c>
      <c r="C70" s="5">
        <v>2022.0</v>
      </c>
      <c r="D70" s="6">
        <v>44866.0</v>
      </c>
      <c r="E70" s="5" t="s">
        <v>111</v>
      </c>
      <c r="F70" s="5" t="s">
        <v>25</v>
      </c>
      <c r="G70" s="5" t="s">
        <v>96</v>
      </c>
      <c r="H70" s="5">
        <v>19.0</v>
      </c>
      <c r="I70" s="5" t="s">
        <v>48</v>
      </c>
      <c r="J70" s="5" t="s">
        <v>50</v>
      </c>
      <c r="K70" s="5" t="s">
        <v>30</v>
      </c>
      <c r="L70" s="10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2"/>
    </row>
    <row r="71">
      <c r="A71" s="4">
        <v>70.0</v>
      </c>
      <c r="B71" s="5" t="s">
        <v>40</v>
      </c>
      <c r="C71" s="5">
        <v>2022.0</v>
      </c>
      <c r="D71" s="6">
        <v>44805.0</v>
      </c>
      <c r="E71" s="5" t="s">
        <v>116</v>
      </c>
      <c r="F71" s="5" t="s">
        <v>44</v>
      </c>
      <c r="G71" s="5" t="s">
        <v>29</v>
      </c>
      <c r="H71" s="5">
        <v>36.0</v>
      </c>
      <c r="I71" s="5" t="s">
        <v>81</v>
      </c>
      <c r="J71" s="5" t="s">
        <v>16</v>
      </c>
      <c r="K71" s="5" t="s">
        <v>17</v>
      </c>
      <c r="L71" s="10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2"/>
    </row>
    <row r="72">
      <c r="A72" s="4">
        <v>71.0</v>
      </c>
      <c r="B72" s="5" t="s">
        <v>32</v>
      </c>
      <c r="C72" s="5">
        <v>2022.0</v>
      </c>
      <c r="D72" s="6">
        <v>44743.0</v>
      </c>
      <c r="E72" s="5" t="s">
        <v>117</v>
      </c>
      <c r="F72" s="5" t="s">
        <v>25</v>
      </c>
      <c r="G72" s="5" t="s">
        <v>54</v>
      </c>
      <c r="H72" s="5" t="s">
        <v>17</v>
      </c>
      <c r="I72" s="5" t="s">
        <v>17</v>
      </c>
      <c r="J72" s="5" t="s">
        <v>16</v>
      </c>
      <c r="K72" s="5" t="s">
        <v>17</v>
      </c>
      <c r="L72" s="10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2"/>
    </row>
    <row r="73">
      <c r="A73" s="13">
        <v>72.0</v>
      </c>
      <c r="B73" s="5" t="s">
        <v>40</v>
      </c>
      <c r="C73" s="5">
        <v>2022.0</v>
      </c>
      <c r="D73" s="6">
        <v>44805.0</v>
      </c>
      <c r="E73" s="5" t="s">
        <v>118</v>
      </c>
      <c r="F73" s="5" t="s">
        <v>25</v>
      </c>
      <c r="G73" s="5" t="s">
        <v>14</v>
      </c>
      <c r="H73" s="5">
        <v>62.0</v>
      </c>
      <c r="I73" s="5" t="s">
        <v>48</v>
      </c>
      <c r="J73" s="5" t="s">
        <v>16</v>
      </c>
      <c r="K73" s="5" t="s">
        <v>17</v>
      </c>
      <c r="L73" s="10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2"/>
    </row>
    <row r="74">
      <c r="A74" s="4">
        <v>73.0</v>
      </c>
      <c r="B74" s="5" t="s">
        <v>53</v>
      </c>
      <c r="C74" s="5">
        <v>2022.0</v>
      </c>
      <c r="D74" s="6">
        <v>44593.0</v>
      </c>
      <c r="E74" s="5" t="s">
        <v>119</v>
      </c>
      <c r="F74" s="5" t="s">
        <v>25</v>
      </c>
      <c r="G74" s="5" t="s">
        <v>14</v>
      </c>
      <c r="H74" s="5">
        <v>67.0</v>
      </c>
      <c r="I74" s="5" t="s">
        <v>120</v>
      </c>
      <c r="J74" s="5" t="s">
        <v>16</v>
      </c>
      <c r="K74" s="5" t="s">
        <v>17</v>
      </c>
      <c r="L74" s="10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2"/>
    </row>
    <row r="75">
      <c r="A75" s="4">
        <v>74.0</v>
      </c>
      <c r="B75" s="5" t="s">
        <v>23</v>
      </c>
      <c r="C75" s="5">
        <v>2022.0</v>
      </c>
      <c r="D75" s="6">
        <v>44774.0</v>
      </c>
      <c r="E75" s="5" t="s">
        <v>121</v>
      </c>
      <c r="F75" s="5" t="s">
        <v>66</v>
      </c>
      <c r="G75" s="5" t="s">
        <v>66</v>
      </c>
      <c r="H75" s="5" t="s">
        <v>122</v>
      </c>
      <c r="I75" s="5" t="s">
        <v>17</v>
      </c>
      <c r="J75" s="5" t="s">
        <v>16</v>
      </c>
      <c r="K75" s="5" t="s">
        <v>30</v>
      </c>
      <c r="L75" s="10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2"/>
    </row>
    <row r="76">
      <c r="A76" s="13">
        <v>75.0</v>
      </c>
      <c r="B76" s="5" t="s">
        <v>23</v>
      </c>
      <c r="C76" s="5">
        <v>2019.0</v>
      </c>
      <c r="D76" s="6">
        <v>43678.0</v>
      </c>
      <c r="E76" s="5" t="s">
        <v>123</v>
      </c>
      <c r="F76" s="5" t="s">
        <v>25</v>
      </c>
      <c r="G76" s="5" t="s">
        <v>83</v>
      </c>
      <c r="H76" s="5">
        <v>28.0</v>
      </c>
      <c r="I76" s="5" t="s">
        <v>48</v>
      </c>
      <c r="J76" s="5" t="s">
        <v>50</v>
      </c>
      <c r="K76" s="5" t="s">
        <v>30</v>
      </c>
      <c r="L76" s="10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2"/>
    </row>
    <row r="77">
      <c r="A77" s="4">
        <v>76.0</v>
      </c>
      <c r="B77" s="5" t="s">
        <v>32</v>
      </c>
      <c r="C77" s="5">
        <v>2013.0</v>
      </c>
      <c r="D77" s="6">
        <v>41456.0</v>
      </c>
      <c r="E77" s="5" t="s">
        <v>124</v>
      </c>
      <c r="F77" s="5" t="s">
        <v>125</v>
      </c>
      <c r="G77" s="5" t="s">
        <v>71</v>
      </c>
      <c r="H77" s="5">
        <v>56.0</v>
      </c>
      <c r="I77" s="5" t="s">
        <v>15</v>
      </c>
      <c r="J77" s="5" t="s">
        <v>50</v>
      </c>
      <c r="K77" s="5" t="s">
        <v>22</v>
      </c>
      <c r="L77" s="10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2"/>
    </row>
    <row r="78">
      <c r="A78" s="4">
        <v>77.0</v>
      </c>
      <c r="B78" s="5" t="s">
        <v>23</v>
      </c>
      <c r="C78" s="5">
        <v>2014.0</v>
      </c>
      <c r="D78" s="6">
        <v>41852.0</v>
      </c>
      <c r="E78" s="5" t="s">
        <v>126</v>
      </c>
      <c r="F78" s="5" t="s">
        <v>125</v>
      </c>
      <c r="G78" s="5" t="s">
        <v>71</v>
      </c>
      <c r="H78" s="5">
        <v>37.0</v>
      </c>
      <c r="I78" s="5" t="s">
        <v>127</v>
      </c>
      <c r="J78" s="5" t="s">
        <v>16</v>
      </c>
      <c r="K78" s="5" t="s">
        <v>22</v>
      </c>
      <c r="L78" s="10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</row>
    <row r="79">
      <c r="A79" s="13">
        <v>78.0</v>
      </c>
      <c r="B79" s="5" t="s">
        <v>23</v>
      </c>
      <c r="C79" s="5">
        <v>2016.0</v>
      </c>
      <c r="D79" s="6">
        <v>42583.0</v>
      </c>
      <c r="E79" s="5" t="s">
        <v>128</v>
      </c>
      <c r="F79" s="5" t="s">
        <v>125</v>
      </c>
      <c r="G79" s="5" t="s">
        <v>71</v>
      </c>
      <c r="H79" s="5">
        <v>39.0</v>
      </c>
      <c r="I79" s="5" t="s">
        <v>48</v>
      </c>
      <c r="J79" s="5" t="s">
        <v>16</v>
      </c>
      <c r="K79" s="5" t="s">
        <v>22</v>
      </c>
      <c r="L79" s="10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</row>
    <row r="80">
      <c r="A80" s="4">
        <v>79.0</v>
      </c>
      <c r="B80" s="5" t="s">
        <v>32</v>
      </c>
      <c r="C80" s="5">
        <v>2017.0</v>
      </c>
      <c r="D80" s="6">
        <v>42917.0</v>
      </c>
      <c r="E80" s="5" t="s">
        <v>51</v>
      </c>
      <c r="F80" s="5" t="s">
        <v>125</v>
      </c>
      <c r="G80" s="5" t="s">
        <v>71</v>
      </c>
      <c r="H80" s="5">
        <v>38.0</v>
      </c>
      <c r="I80" s="5" t="s">
        <v>15</v>
      </c>
      <c r="J80" s="5" t="s">
        <v>16</v>
      </c>
      <c r="K80" s="5" t="s">
        <v>22</v>
      </c>
      <c r="L80" s="10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</row>
    <row r="81">
      <c r="A81" s="4">
        <v>80.0</v>
      </c>
      <c r="B81" s="5" t="s">
        <v>58</v>
      </c>
      <c r="C81" s="5">
        <v>2017.0</v>
      </c>
      <c r="D81" s="6">
        <v>42856.0</v>
      </c>
      <c r="E81" s="5" t="s">
        <v>69</v>
      </c>
      <c r="F81" s="5" t="s">
        <v>125</v>
      </c>
      <c r="G81" s="5" t="s">
        <v>71</v>
      </c>
      <c r="H81" s="5" t="s">
        <v>17</v>
      </c>
      <c r="I81" s="5" t="s">
        <v>17</v>
      </c>
      <c r="J81" s="5" t="s">
        <v>50</v>
      </c>
      <c r="K81" s="5" t="s">
        <v>17</v>
      </c>
      <c r="L81" s="10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</row>
    <row r="82">
      <c r="A82" s="13">
        <v>81.0</v>
      </c>
      <c r="B82" s="5" t="s">
        <v>23</v>
      </c>
      <c r="C82" s="5">
        <v>2022.0</v>
      </c>
      <c r="D82" s="6">
        <v>44774.0</v>
      </c>
      <c r="E82" s="5" t="s">
        <v>128</v>
      </c>
      <c r="F82" s="5" t="s">
        <v>125</v>
      </c>
      <c r="G82" s="5" t="s">
        <v>71</v>
      </c>
      <c r="H82" s="5">
        <v>19.0</v>
      </c>
      <c r="I82" s="5" t="s">
        <v>15</v>
      </c>
      <c r="J82" s="5" t="s">
        <v>16</v>
      </c>
      <c r="K82" s="5" t="s">
        <v>22</v>
      </c>
      <c r="L82" s="10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</row>
    <row r="83">
      <c r="A83" s="4">
        <v>82.0</v>
      </c>
      <c r="B83" s="5" t="s">
        <v>40</v>
      </c>
      <c r="C83" s="5">
        <v>2022.0</v>
      </c>
      <c r="D83" s="6">
        <v>44805.0</v>
      </c>
      <c r="E83" s="5" t="s">
        <v>129</v>
      </c>
      <c r="F83" s="5" t="s">
        <v>25</v>
      </c>
      <c r="G83" s="5" t="s">
        <v>71</v>
      </c>
      <c r="H83" s="14"/>
      <c r="I83" s="5" t="s">
        <v>107</v>
      </c>
      <c r="J83" s="5" t="s">
        <v>16</v>
      </c>
      <c r="K83" s="5" t="s">
        <v>30</v>
      </c>
      <c r="L83" s="10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</row>
    <row r="84">
      <c r="A84" s="4">
        <v>83.0</v>
      </c>
      <c r="B84" s="5" t="s">
        <v>31</v>
      </c>
      <c r="C84" s="5">
        <v>2022.0</v>
      </c>
      <c r="D84" s="6">
        <v>44652.0</v>
      </c>
      <c r="E84" s="5" t="s">
        <v>129</v>
      </c>
      <c r="F84" s="5" t="s">
        <v>130</v>
      </c>
      <c r="G84" s="5" t="s">
        <v>71</v>
      </c>
      <c r="H84" s="5">
        <v>31.0</v>
      </c>
      <c r="I84" s="5" t="s">
        <v>48</v>
      </c>
      <c r="J84" s="5" t="s">
        <v>16</v>
      </c>
      <c r="K84" s="5" t="s">
        <v>22</v>
      </c>
      <c r="L84" s="10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</row>
    <row r="85">
      <c r="A85" s="13">
        <v>84.0</v>
      </c>
      <c r="B85" s="5" t="s">
        <v>55</v>
      </c>
      <c r="C85" s="5">
        <v>2022.0</v>
      </c>
      <c r="D85" s="6">
        <v>44713.0</v>
      </c>
      <c r="E85" s="5" t="s">
        <v>131</v>
      </c>
      <c r="F85" s="5" t="s">
        <v>125</v>
      </c>
      <c r="G85" s="5" t="s">
        <v>71</v>
      </c>
      <c r="H85" s="5">
        <v>38.0</v>
      </c>
      <c r="I85" s="5" t="s">
        <v>48</v>
      </c>
      <c r="J85" s="5" t="s">
        <v>16</v>
      </c>
      <c r="K85" s="5" t="s">
        <v>30</v>
      </c>
      <c r="L85" s="10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</row>
    <row r="86">
      <c r="A86" s="4">
        <v>85.0</v>
      </c>
      <c r="B86" s="5" t="s">
        <v>23</v>
      </c>
      <c r="C86" s="5">
        <v>2022.0</v>
      </c>
      <c r="D86" s="6">
        <v>44774.0</v>
      </c>
      <c r="E86" s="5" t="s">
        <v>132</v>
      </c>
      <c r="F86" s="5" t="s">
        <v>133</v>
      </c>
      <c r="G86" s="5" t="s">
        <v>71</v>
      </c>
      <c r="H86" s="14"/>
      <c r="I86" s="14"/>
      <c r="J86" s="5" t="s">
        <v>16</v>
      </c>
      <c r="K86" s="5" t="s">
        <v>30</v>
      </c>
      <c r="L86" s="10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</row>
    <row r="87">
      <c r="A87" s="4">
        <v>86.0</v>
      </c>
      <c r="B87" s="5" t="s">
        <v>58</v>
      </c>
      <c r="C87" s="5">
        <v>2022.0</v>
      </c>
      <c r="D87" s="6">
        <v>44682.0</v>
      </c>
      <c r="E87" s="5" t="s">
        <v>134</v>
      </c>
      <c r="F87" s="5" t="s">
        <v>135</v>
      </c>
      <c r="G87" s="5" t="s">
        <v>71</v>
      </c>
      <c r="H87" s="5">
        <v>40.0</v>
      </c>
      <c r="I87" s="5" t="s">
        <v>48</v>
      </c>
      <c r="J87" s="5" t="s">
        <v>16</v>
      </c>
      <c r="K87" s="5" t="s">
        <v>30</v>
      </c>
      <c r="L87" s="10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</row>
    <row r="88">
      <c r="A88" s="13">
        <v>87.0</v>
      </c>
      <c r="B88" s="5" t="s">
        <v>11</v>
      </c>
      <c r="C88" s="5">
        <v>2022.0</v>
      </c>
      <c r="D88" s="6">
        <v>44621.0</v>
      </c>
      <c r="E88" s="5" t="s">
        <v>136</v>
      </c>
      <c r="F88" s="5" t="s">
        <v>137</v>
      </c>
      <c r="G88" s="5" t="s">
        <v>71</v>
      </c>
      <c r="H88" s="5">
        <v>70.0</v>
      </c>
      <c r="I88" s="5" t="s">
        <v>48</v>
      </c>
      <c r="J88" s="5" t="s">
        <v>16</v>
      </c>
      <c r="K88" s="5" t="s">
        <v>30</v>
      </c>
      <c r="L88" s="10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2"/>
    </row>
    <row r="89">
      <c r="A89" s="4">
        <v>88.0</v>
      </c>
      <c r="B89" s="5" t="s">
        <v>55</v>
      </c>
      <c r="C89" s="5">
        <v>2022.0</v>
      </c>
      <c r="D89" s="6">
        <v>44713.0</v>
      </c>
      <c r="E89" s="5" t="s">
        <v>138</v>
      </c>
      <c r="F89" s="5" t="s">
        <v>139</v>
      </c>
      <c r="G89" s="5" t="s">
        <v>71</v>
      </c>
      <c r="H89" s="5">
        <v>76.0</v>
      </c>
      <c r="I89" s="5" t="s">
        <v>48</v>
      </c>
      <c r="J89" s="5" t="s">
        <v>16</v>
      </c>
      <c r="K89" s="5" t="s">
        <v>30</v>
      </c>
      <c r="L89" s="10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</row>
    <row r="90">
      <c r="A90" s="4">
        <v>89.0</v>
      </c>
      <c r="B90" s="5" t="s">
        <v>28</v>
      </c>
      <c r="C90" s="5">
        <v>2022.0</v>
      </c>
      <c r="D90" s="6">
        <v>44562.0</v>
      </c>
      <c r="E90" s="5" t="s">
        <v>140</v>
      </c>
      <c r="F90" s="5" t="s">
        <v>133</v>
      </c>
      <c r="G90" s="5" t="s">
        <v>71</v>
      </c>
      <c r="H90" s="5" t="s">
        <v>17</v>
      </c>
      <c r="I90" s="5" t="s">
        <v>15</v>
      </c>
      <c r="J90" s="5" t="s">
        <v>16</v>
      </c>
      <c r="K90" s="5" t="s">
        <v>22</v>
      </c>
      <c r="L90" s="10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2"/>
    </row>
    <row r="91">
      <c r="A91" s="13">
        <v>90.0</v>
      </c>
      <c r="B91" s="5" t="s">
        <v>23</v>
      </c>
      <c r="C91" s="5">
        <v>2021.0</v>
      </c>
      <c r="D91" s="6">
        <v>44409.0</v>
      </c>
      <c r="E91" s="5" t="s">
        <v>140</v>
      </c>
      <c r="F91" s="5" t="s">
        <v>139</v>
      </c>
      <c r="G91" s="5" t="s">
        <v>71</v>
      </c>
      <c r="H91" s="5">
        <v>48.0</v>
      </c>
      <c r="I91" s="5" t="s">
        <v>48</v>
      </c>
      <c r="J91" s="5" t="s">
        <v>16</v>
      </c>
      <c r="K91" s="5" t="s">
        <v>22</v>
      </c>
      <c r="L91" s="10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2"/>
    </row>
    <row r="92">
      <c r="A92" s="4">
        <v>91.0</v>
      </c>
      <c r="B92" s="5" t="s">
        <v>32</v>
      </c>
      <c r="C92" s="5">
        <v>2016.0</v>
      </c>
      <c r="D92" s="6">
        <v>42552.0</v>
      </c>
      <c r="E92" s="5" t="s">
        <v>141</v>
      </c>
      <c r="F92" s="5" t="s">
        <v>133</v>
      </c>
      <c r="G92" s="5" t="s">
        <v>71</v>
      </c>
      <c r="H92" s="5">
        <v>34.0</v>
      </c>
      <c r="I92" s="5" t="s">
        <v>48</v>
      </c>
      <c r="J92" s="5" t="s">
        <v>16</v>
      </c>
      <c r="K92" s="5" t="s">
        <v>22</v>
      </c>
      <c r="L92" s="10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2"/>
    </row>
    <row r="93">
      <c r="A93" s="4">
        <v>92.0</v>
      </c>
      <c r="B93" s="5" t="s">
        <v>58</v>
      </c>
      <c r="C93" s="5">
        <v>2020.0</v>
      </c>
      <c r="D93" s="6">
        <v>43952.0</v>
      </c>
      <c r="E93" s="5" t="s">
        <v>142</v>
      </c>
      <c r="F93" s="5" t="s">
        <v>125</v>
      </c>
      <c r="G93" s="5" t="s">
        <v>71</v>
      </c>
      <c r="H93" s="5">
        <v>27.0</v>
      </c>
      <c r="I93" s="5" t="s">
        <v>48</v>
      </c>
      <c r="J93" s="5" t="s">
        <v>16</v>
      </c>
      <c r="K93" s="5" t="s">
        <v>22</v>
      </c>
      <c r="L93" s="10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2"/>
    </row>
    <row r="94">
      <c r="A94" s="13">
        <v>93.0</v>
      </c>
      <c r="B94" s="5" t="s">
        <v>58</v>
      </c>
      <c r="C94" s="5">
        <v>2020.0</v>
      </c>
      <c r="D94" s="6">
        <v>43952.0</v>
      </c>
      <c r="E94" s="5" t="s">
        <v>142</v>
      </c>
      <c r="F94" s="5" t="s">
        <v>125</v>
      </c>
      <c r="G94" s="5" t="s">
        <v>71</v>
      </c>
      <c r="H94" s="5">
        <v>21.0</v>
      </c>
      <c r="I94" s="5" t="s">
        <v>48</v>
      </c>
      <c r="J94" s="5" t="s">
        <v>50</v>
      </c>
      <c r="K94" s="5" t="s">
        <v>22</v>
      </c>
      <c r="L94" s="10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2"/>
    </row>
    <row r="95">
      <c r="A95" s="4">
        <v>94.0</v>
      </c>
      <c r="B95" s="5" t="s">
        <v>55</v>
      </c>
      <c r="C95" s="5">
        <v>2019.0</v>
      </c>
      <c r="D95" s="6">
        <v>43617.0</v>
      </c>
      <c r="E95" s="5" t="s">
        <v>143</v>
      </c>
      <c r="F95" s="5" t="s">
        <v>133</v>
      </c>
      <c r="G95" s="5" t="s">
        <v>71</v>
      </c>
      <c r="H95" s="5">
        <v>20.0</v>
      </c>
      <c r="I95" s="5" t="s">
        <v>48</v>
      </c>
      <c r="J95" s="5" t="s">
        <v>16</v>
      </c>
      <c r="K95" s="5" t="s">
        <v>22</v>
      </c>
      <c r="L95" s="10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2"/>
    </row>
    <row r="96">
      <c r="A96" s="4">
        <v>95.0</v>
      </c>
      <c r="B96" s="5" t="s">
        <v>18</v>
      </c>
      <c r="C96" s="5">
        <v>2021.0</v>
      </c>
      <c r="D96" s="6">
        <v>44531.0</v>
      </c>
      <c r="E96" s="5" t="s">
        <v>144</v>
      </c>
      <c r="F96" s="5" t="s">
        <v>145</v>
      </c>
      <c r="G96" s="5" t="s">
        <v>71</v>
      </c>
      <c r="H96" s="5">
        <v>22.0</v>
      </c>
      <c r="I96" s="5" t="s">
        <v>15</v>
      </c>
      <c r="J96" s="5" t="s">
        <v>16</v>
      </c>
      <c r="K96" s="5" t="s">
        <v>30</v>
      </c>
      <c r="L96" s="10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2"/>
    </row>
    <row r="97">
      <c r="A97" s="13">
        <v>96.0</v>
      </c>
      <c r="B97" s="5" t="s">
        <v>23</v>
      </c>
      <c r="C97" s="5">
        <v>2016.0</v>
      </c>
      <c r="D97" s="6">
        <v>42583.0</v>
      </c>
      <c r="E97" s="5" t="s">
        <v>146</v>
      </c>
      <c r="F97" s="5" t="s">
        <v>130</v>
      </c>
      <c r="G97" s="5" t="s">
        <v>71</v>
      </c>
      <c r="H97" s="5">
        <v>67.0</v>
      </c>
      <c r="I97" s="5" t="s">
        <v>15</v>
      </c>
      <c r="J97" s="5" t="s">
        <v>16</v>
      </c>
      <c r="K97" s="5" t="s">
        <v>22</v>
      </c>
      <c r="L97" s="10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2"/>
    </row>
    <row r="98">
      <c r="A98" s="4">
        <v>97.0</v>
      </c>
      <c r="B98" s="5" t="s">
        <v>55</v>
      </c>
      <c r="C98" s="5">
        <v>2021.0</v>
      </c>
      <c r="D98" s="6">
        <v>44348.0</v>
      </c>
      <c r="E98" s="15" t="s">
        <v>147</v>
      </c>
      <c r="F98" s="15" t="s">
        <v>148</v>
      </c>
      <c r="G98" s="5" t="s">
        <v>71</v>
      </c>
      <c r="H98" s="15">
        <v>15.0</v>
      </c>
      <c r="I98" s="15" t="s">
        <v>48</v>
      </c>
      <c r="J98" s="15" t="s">
        <v>16</v>
      </c>
      <c r="K98" s="15" t="s">
        <v>22</v>
      </c>
      <c r="L98" s="10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2"/>
    </row>
    <row r="99">
      <c r="A99" s="4">
        <v>98.0</v>
      </c>
      <c r="B99" s="15" t="s">
        <v>31</v>
      </c>
      <c r="C99" s="15">
        <v>2019.0</v>
      </c>
      <c r="D99" s="16">
        <v>43556.0</v>
      </c>
      <c r="E99" s="17" t="s">
        <v>149</v>
      </c>
      <c r="F99" s="15" t="s">
        <v>150</v>
      </c>
      <c r="G99" s="5" t="s">
        <v>71</v>
      </c>
      <c r="H99" s="15">
        <v>59.0</v>
      </c>
      <c r="I99" s="15" t="s">
        <v>48</v>
      </c>
      <c r="J99" s="15" t="s">
        <v>16</v>
      </c>
      <c r="K99" s="15" t="s">
        <v>30</v>
      </c>
      <c r="L99" s="10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2"/>
    </row>
    <row r="100">
      <c r="A100" s="13">
        <v>99.0</v>
      </c>
      <c r="B100" s="15" t="s">
        <v>55</v>
      </c>
      <c r="C100" s="15">
        <v>2017.0</v>
      </c>
      <c r="D100" s="6">
        <v>42887.0</v>
      </c>
      <c r="E100" s="15" t="s">
        <v>129</v>
      </c>
      <c r="F100" s="15" t="s">
        <v>151</v>
      </c>
      <c r="G100" s="5" t="s">
        <v>71</v>
      </c>
      <c r="H100" s="15">
        <v>29.0</v>
      </c>
      <c r="I100" s="15" t="s">
        <v>48</v>
      </c>
      <c r="J100" s="15" t="s">
        <v>16</v>
      </c>
      <c r="K100" s="15" t="s">
        <v>22</v>
      </c>
      <c r="L100" s="10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2"/>
    </row>
    <row r="101">
      <c r="A101" s="4">
        <v>100.0</v>
      </c>
      <c r="B101" s="15" t="s">
        <v>58</v>
      </c>
      <c r="C101" s="15">
        <v>2018.0</v>
      </c>
      <c r="D101" s="6">
        <v>43221.0</v>
      </c>
      <c r="E101" s="15" t="s">
        <v>152</v>
      </c>
      <c r="F101" s="15" t="s">
        <v>125</v>
      </c>
      <c r="G101" s="5" t="s">
        <v>71</v>
      </c>
      <c r="H101" s="15">
        <v>47.0</v>
      </c>
      <c r="I101" s="15" t="s">
        <v>48</v>
      </c>
      <c r="J101" s="15" t="s">
        <v>16</v>
      </c>
      <c r="K101" s="15" t="s">
        <v>22</v>
      </c>
      <c r="L101" s="10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2"/>
    </row>
    <row r="102">
      <c r="A102" s="4">
        <v>101.0</v>
      </c>
      <c r="B102" s="15" t="s">
        <v>32</v>
      </c>
      <c r="C102" s="15">
        <v>2022.0</v>
      </c>
      <c r="D102" s="6">
        <v>44743.0</v>
      </c>
      <c r="E102" s="15" t="s">
        <v>153</v>
      </c>
      <c r="F102" s="15" t="s">
        <v>66</v>
      </c>
      <c r="G102" s="5" t="s">
        <v>71</v>
      </c>
      <c r="H102" s="15">
        <v>36.0</v>
      </c>
      <c r="I102" s="15" t="s">
        <v>127</v>
      </c>
      <c r="J102" s="15" t="s">
        <v>16</v>
      </c>
      <c r="K102" s="15" t="s">
        <v>30</v>
      </c>
      <c r="L102" s="10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2"/>
    </row>
    <row r="103">
      <c r="A103" s="13">
        <v>102.0</v>
      </c>
      <c r="B103" s="15" t="s">
        <v>11</v>
      </c>
      <c r="C103" s="15">
        <v>2021.0</v>
      </c>
      <c r="D103" s="6">
        <v>44256.0</v>
      </c>
      <c r="E103" s="15" t="s">
        <v>154</v>
      </c>
      <c r="F103" s="15" t="s">
        <v>145</v>
      </c>
      <c r="G103" s="5" t="s">
        <v>71</v>
      </c>
      <c r="H103" s="15">
        <v>41.0</v>
      </c>
      <c r="I103" s="15" t="s">
        <v>15</v>
      </c>
      <c r="J103" s="15" t="s">
        <v>50</v>
      </c>
      <c r="K103" s="15" t="s">
        <v>30</v>
      </c>
      <c r="L103" s="18">
        <v>2022.0</v>
      </c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2"/>
    </row>
    <row r="104">
      <c r="A104" s="4">
        <v>103.0</v>
      </c>
      <c r="B104" s="15" t="s">
        <v>58</v>
      </c>
      <c r="C104" s="15">
        <v>2019.0</v>
      </c>
      <c r="D104" s="6">
        <v>43586.0</v>
      </c>
      <c r="E104" s="15" t="s">
        <v>155</v>
      </c>
      <c r="F104" s="15" t="s">
        <v>145</v>
      </c>
      <c r="G104" s="5" t="s">
        <v>71</v>
      </c>
      <c r="H104" s="15">
        <v>25.0</v>
      </c>
      <c r="I104" s="15" t="s">
        <v>48</v>
      </c>
      <c r="J104" s="15" t="s">
        <v>50</v>
      </c>
      <c r="K104" s="15" t="s">
        <v>30</v>
      </c>
      <c r="L104" s="10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2"/>
    </row>
    <row r="105">
      <c r="A105" s="4">
        <v>104.0</v>
      </c>
      <c r="B105" s="15" t="s">
        <v>32</v>
      </c>
      <c r="C105" s="15">
        <v>2013.0</v>
      </c>
      <c r="D105" s="6">
        <v>41456.0</v>
      </c>
      <c r="E105" s="15" t="s">
        <v>156</v>
      </c>
      <c r="F105" s="15" t="s">
        <v>157</v>
      </c>
      <c r="G105" s="5" t="s">
        <v>71</v>
      </c>
      <c r="H105" s="15">
        <v>20.0</v>
      </c>
      <c r="I105" s="15" t="s">
        <v>48</v>
      </c>
      <c r="J105" s="15" t="s">
        <v>16</v>
      </c>
      <c r="K105" s="15" t="s">
        <v>22</v>
      </c>
      <c r="L105" s="10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2"/>
    </row>
    <row r="106">
      <c r="A106" s="13">
        <v>105.0</v>
      </c>
      <c r="B106" s="5" t="s">
        <v>32</v>
      </c>
      <c r="C106" s="5">
        <v>2018.0</v>
      </c>
      <c r="D106" s="6">
        <v>43282.0</v>
      </c>
      <c r="E106" s="5" t="s">
        <v>158</v>
      </c>
      <c r="F106" s="5" t="s">
        <v>133</v>
      </c>
      <c r="G106" s="5" t="s">
        <v>71</v>
      </c>
      <c r="H106" s="5">
        <v>32.0</v>
      </c>
      <c r="I106" s="5" t="s">
        <v>48</v>
      </c>
      <c r="J106" s="5" t="s">
        <v>16</v>
      </c>
      <c r="K106" s="5" t="s">
        <v>22</v>
      </c>
      <c r="L106" s="10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2"/>
    </row>
    <row r="107">
      <c r="A107" s="4">
        <v>106.0</v>
      </c>
      <c r="B107" s="5" t="s">
        <v>23</v>
      </c>
      <c r="C107" s="5">
        <v>2016.0</v>
      </c>
      <c r="D107" s="6">
        <v>42583.0</v>
      </c>
      <c r="E107" s="5" t="s">
        <v>159</v>
      </c>
      <c r="F107" s="5" t="s">
        <v>135</v>
      </c>
      <c r="G107" s="5" t="s">
        <v>71</v>
      </c>
      <c r="H107" s="5">
        <v>17.0</v>
      </c>
      <c r="I107" s="5" t="s">
        <v>15</v>
      </c>
      <c r="J107" s="5" t="s">
        <v>16</v>
      </c>
      <c r="K107" s="5" t="s">
        <v>22</v>
      </c>
      <c r="L107" s="10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2"/>
    </row>
    <row r="108">
      <c r="A108" s="4">
        <v>107.0</v>
      </c>
      <c r="B108" s="15" t="s">
        <v>23</v>
      </c>
      <c r="C108" s="15">
        <v>2020.0</v>
      </c>
      <c r="D108" s="6">
        <v>44044.0</v>
      </c>
      <c r="E108" s="15" t="s">
        <v>160</v>
      </c>
      <c r="F108" s="15" t="s">
        <v>125</v>
      </c>
      <c r="G108" s="5" t="s">
        <v>71</v>
      </c>
      <c r="H108" s="15">
        <v>22.0</v>
      </c>
      <c r="I108" s="15" t="s">
        <v>75</v>
      </c>
      <c r="J108" s="15" t="s">
        <v>50</v>
      </c>
      <c r="K108" s="15" t="s">
        <v>22</v>
      </c>
      <c r="L108" s="10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2"/>
    </row>
    <row r="109">
      <c r="A109" s="13">
        <v>108.0</v>
      </c>
      <c r="B109" s="15" t="s">
        <v>55</v>
      </c>
      <c r="C109" s="15">
        <v>2016.0</v>
      </c>
      <c r="D109" s="6">
        <v>42522.0</v>
      </c>
      <c r="E109" s="15" t="s">
        <v>161</v>
      </c>
      <c r="F109" s="15" t="s">
        <v>125</v>
      </c>
      <c r="G109" s="5" t="s">
        <v>71</v>
      </c>
      <c r="H109" s="15">
        <v>15.0</v>
      </c>
      <c r="I109" s="15" t="s">
        <v>91</v>
      </c>
      <c r="J109" s="15" t="s">
        <v>16</v>
      </c>
      <c r="K109" s="15" t="s">
        <v>22</v>
      </c>
      <c r="L109" s="18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2"/>
    </row>
    <row r="110">
      <c r="A110" s="4">
        <v>109.0</v>
      </c>
      <c r="B110" s="15" t="s">
        <v>32</v>
      </c>
      <c r="C110" s="15">
        <v>2017.0</v>
      </c>
      <c r="D110" s="6">
        <v>42917.0</v>
      </c>
      <c r="E110" s="15" t="s">
        <v>138</v>
      </c>
      <c r="F110" s="15" t="s">
        <v>125</v>
      </c>
      <c r="G110" s="5" t="s">
        <v>71</v>
      </c>
      <c r="H110" s="15">
        <v>46.0</v>
      </c>
      <c r="I110" s="15" t="s">
        <v>48</v>
      </c>
      <c r="J110" s="15" t="s">
        <v>16</v>
      </c>
      <c r="K110" s="15" t="s">
        <v>22</v>
      </c>
      <c r="L110" s="10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2"/>
    </row>
    <row r="111">
      <c r="A111" s="4">
        <v>110.0</v>
      </c>
      <c r="B111" s="15" t="s">
        <v>40</v>
      </c>
      <c r="C111" s="15">
        <v>2017.0</v>
      </c>
      <c r="D111" s="6">
        <v>42979.0</v>
      </c>
      <c r="E111" s="15" t="s">
        <v>162</v>
      </c>
      <c r="F111" s="15" t="s">
        <v>70</v>
      </c>
      <c r="G111" s="5" t="s">
        <v>163</v>
      </c>
      <c r="H111" s="15">
        <v>24.0</v>
      </c>
      <c r="I111" s="15" t="s">
        <v>15</v>
      </c>
      <c r="J111" s="15" t="s">
        <v>16</v>
      </c>
      <c r="K111" s="15" t="s">
        <v>22</v>
      </c>
      <c r="L111" s="10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2"/>
    </row>
    <row r="112">
      <c r="A112" s="13">
        <v>111.0</v>
      </c>
      <c r="B112" s="15" t="s">
        <v>55</v>
      </c>
      <c r="C112" s="15">
        <v>2016.0</v>
      </c>
      <c r="D112" s="6">
        <v>42522.0</v>
      </c>
      <c r="E112" s="15" t="s">
        <v>156</v>
      </c>
      <c r="F112" s="15" t="s">
        <v>125</v>
      </c>
      <c r="G112" s="5" t="s">
        <v>71</v>
      </c>
      <c r="H112" s="15">
        <v>10.0</v>
      </c>
      <c r="I112" s="15" t="s">
        <v>48</v>
      </c>
      <c r="J112" s="15" t="s">
        <v>16</v>
      </c>
      <c r="K112" s="15" t="s">
        <v>22</v>
      </c>
      <c r="L112" s="10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2"/>
    </row>
    <row r="113">
      <c r="A113" s="4">
        <v>112.0</v>
      </c>
      <c r="B113" s="15" t="s">
        <v>55</v>
      </c>
      <c r="C113" s="15">
        <v>2016.0</v>
      </c>
      <c r="D113" s="6">
        <v>42522.0</v>
      </c>
      <c r="E113" s="15" t="s">
        <v>156</v>
      </c>
      <c r="F113" s="15" t="s">
        <v>164</v>
      </c>
      <c r="G113" s="5" t="s">
        <v>71</v>
      </c>
      <c r="H113" s="15">
        <v>34.0</v>
      </c>
      <c r="I113" s="15" t="s">
        <v>48</v>
      </c>
      <c r="J113" s="15" t="s">
        <v>16</v>
      </c>
      <c r="K113" s="15" t="s">
        <v>22</v>
      </c>
      <c r="L113" s="10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2"/>
    </row>
    <row r="114">
      <c r="A114" s="4">
        <v>113.0</v>
      </c>
      <c r="B114" s="15" t="s">
        <v>58</v>
      </c>
      <c r="C114" s="15">
        <v>2015.0</v>
      </c>
      <c r="D114" s="6">
        <v>42125.0</v>
      </c>
      <c r="E114" s="15" t="s">
        <v>158</v>
      </c>
      <c r="F114" s="15" t="s">
        <v>125</v>
      </c>
      <c r="G114" s="5" t="s">
        <v>71</v>
      </c>
      <c r="H114" s="15">
        <v>26.0</v>
      </c>
      <c r="I114" s="15" t="s">
        <v>48</v>
      </c>
      <c r="J114" s="15" t="s">
        <v>16</v>
      </c>
      <c r="K114" s="15" t="s">
        <v>22</v>
      </c>
      <c r="L114" s="10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2"/>
    </row>
    <row r="115">
      <c r="A115" s="13">
        <v>114.0</v>
      </c>
      <c r="B115" s="15" t="s">
        <v>23</v>
      </c>
      <c r="C115" s="15">
        <v>2021.0</v>
      </c>
      <c r="D115" s="6">
        <v>44409.0</v>
      </c>
      <c r="E115" s="15" t="s">
        <v>165</v>
      </c>
      <c r="F115" s="15" t="s">
        <v>164</v>
      </c>
      <c r="G115" s="5" t="s">
        <v>71</v>
      </c>
      <c r="H115" s="15">
        <v>37.0</v>
      </c>
      <c r="I115" s="15" t="s">
        <v>48</v>
      </c>
      <c r="J115" s="15" t="s">
        <v>16</v>
      </c>
      <c r="K115" s="15" t="s">
        <v>22</v>
      </c>
      <c r="L115" s="10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2"/>
    </row>
    <row r="116">
      <c r="A116" s="4">
        <v>115.0</v>
      </c>
      <c r="B116" s="15" t="s">
        <v>64</v>
      </c>
      <c r="C116" s="15">
        <v>2018.0</v>
      </c>
      <c r="D116" s="6">
        <v>43405.0</v>
      </c>
      <c r="E116" s="15" t="s">
        <v>166</v>
      </c>
      <c r="F116" s="15" t="s">
        <v>167</v>
      </c>
      <c r="G116" s="5" t="s">
        <v>14</v>
      </c>
      <c r="H116" s="15">
        <v>59.0</v>
      </c>
      <c r="I116" s="15" t="s">
        <v>48</v>
      </c>
      <c r="J116" s="15" t="s">
        <v>16</v>
      </c>
      <c r="K116" s="15" t="s">
        <v>30</v>
      </c>
      <c r="L116" s="10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2"/>
    </row>
    <row r="117">
      <c r="A117" s="4">
        <v>116.0</v>
      </c>
      <c r="B117" s="15" t="s">
        <v>55</v>
      </c>
      <c r="C117" s="15">
        <v>2021.0</v>
      </c>
      <c r="D117" s="6">
        <v>44348.0</v>
      </c>
      <c r="E117" s="15" t="s">
        <v>168</v>
      </c>
      <c r="F117" s="15" t="s">
        <v>169</v>
      </c>
      <c r="G117" s="5" t="s">
        <v>170</v>
      </c>
      <c r="H117" s="15">
        <v>34.0</v>
      </c>
      <c r="I117" s="15" t="s">
        <v>48</v>
      </c>
      <c r="J117" s="15" t="s">
        <v>16</v>
      </c>
      <c r="K117" s="15" t="s">
        <v>22</v>
      </c>
      <c r="L117" s="10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2"/>
    </row>
    <row r="118">
      <c r="A118" s="13">
        <v>117.0</v>
      </c>
      <c r="B118" s="15" t="s">
        <v>55</v>
      </c>
      <c r="C118" s="15">
        <v>2021.0</v>
      </c>
      <c r="D118" s="6">
        <v>44348.0</v>
      </c>
      <c r="E118" s="15" t="s">
        <v>168</v>
      </c>
      <c r="F118" s="15" t="s">
        <v>169</v>
      </c>
      <c r="G118" s="5" t="s">
        <v>170</v>
      </c>
      <c r="H118" s="15">
        <v>51.0</v>
      </c>
      <c r="I118" s="15" t="s">
        <v>48</v>
      </c>
      <c r="J118" s="15" t="s">
        <v>50</v>
      </c>
      <c r="K118" s="15" t="s">
        <v>22</v>
      </c>
      <c r="L118" s="10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2"/>
    </row>
    <row r="119">
      <c r="A119" s="4">
        <v>118.0</v>
      </c>
      <c r="B119" s="15" t="s">
        <v>58</v>
      </c>
      <c r="C119" s="15">
        <v>2019.0</v>
      </c>
      <c r="D119" s="6">
        <v>43586.0</v>
      </c>
      <c r="E119" s="15" t="s">
        <v>171</v>
      </c>
      <c r="F119" s="15" t="s">
        <v>169</v>
      </c>
      <c r="G119" s="5" t="s">
        <v>170</v>
      </c>
      <c r="H119" s="15">
        <v>13.0</v>
      </c>
      <c r="I119" s="15" t="s">
        <v>91</v>
      </c>
      <c r="J119" s="15" t="s">
        <v>50</v>
      </c>
      <c r="K119" s="15" t="s">
        <v>22</v>
      </c>
      <c r="L119" s="10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2"/>
    </row>
    <row r="120">
      <c r="A120" s="4">
        <v>119.0</v>
      </c>
      <c r="B120" s="5" t="s">
        <v>31</v>
      </c>
      <c r="C120" s="5">
        <v>2022.0</v>
      </c>
      <c r="D120" s="6">
        <v>44652.0</v>
      </c>
      <c r="E120" s="15" t="s">
        <v>172</v>
      </c>
      <c r="F120" s="15" t="s">
        <v>25</v>
      </c>
      <c r="G120" s="5" t="s">
        <v>173</v>
      </c>
      <c r="H120" s="15">
        <v>67.0</v>
      </c>
      <c r="I120" s="15" t="s">
        <v>48</v>
      </c>
      <c r="J120" s="15" t="s">
        <v>16</v>
      </c>
      <c r="K120" s="15" t="s">
        <v>22</v>
      </c>
      <c r="L120" s="10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2"/>
    </row>
    <row r="121">
      <c r="A121" s="13">
        <v>120.0</v>
      </c>
      <c r="B121" s="15" t="s">
        <v>31</v>
      </c>
      <c r="C121" s="15">
        <v>2022.0</v>
      </c>
      <c r="D121" s="6">
        <v>44652.0</v>
      </c>
      <c r="E121" s="15" t="s">
        <v>172</v>
      </c>
      <c r="F121" s="15" t="s">
        <v>25</v>
      </c>
      <c r="G121" s="5" t="s">
        <v>173</v>
      </c>
      <c r="H121" s="15">
        <v>66.0</v>
      </c>
      <c r="I121" s="15" t="s">
        <v>48</v>
      </c>
      <c r="J121" s="15" t="s">
        <v>50</v>
      </c>
      <c r="K121" s="15" t="s">
        <v>22</v>
      </c>
      <c r="L121" s="10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2"/>
    </row>
    <row r="122">
      <c r="A122" s="19">
        <v>121.0</v>
      </c>
      <c r="B122" s="20" t="s">
        <v>32</v>
      </c>
      <c r="C122" s="20">
        <v>2013.0</v>
      </c>
      <c r="D122" s="21">
        <v>41456.0</v>
      </c>
      <c r="E122" s="20" t="s">
        <v>174</v>
      </c>
      <c r="F122" s="20" t="s">
        <v>175</v>
      </c>
      <c r="G122" s="20" t="s">
        <v>71</v>
      </c>
      <c r="H122" s="20">
        <v>3.0</v>
      </c>
      <c r="I122" s="20" t="s">
        <v>48</v>
      </c>
      <c r="J122" s="20" t="s">
        <v>50</v>
      </c>
      <c r="K122" s="20" t="s">
        <v>22</v>
      </c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2"/>
    </row>
    <row r="123">
      <c r="A123" s="22">
        <v>122.0</v>
      </c>
      <c r="B123" s="23" t="s">
        <v>32</v>
      </c>
      <c r="C123" s="23">
        <v>2013.0</v>
      </c>
      <c r="D123" s="16">
        <v>41456.0</v>
      </c>
      <c r="E123" s="23" t="s">
        <v>156</v>
      </c>
      <c r="F123" s="23" t="s">
        <v>145</v>
      </c>
      <c r="G123" s="23" t="s">
        <v>176</v>
      </c>
      <c r="H123" s="20">
        <v>59.0</v>
      </c>
      <c r="I123" s="23" t="s">
        <v>48</v>
      </c>
      <c r="J123" s="23" t="s">
        <v>16</v>
      </c>
      <c r="K123" s="23" t="s">
        <v>22</v>
      </c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2"/>
    </row>
    <row r="124">
      <c r="A124" s="22">
        <v>123.0</v>
      </c>
      <c r="B124" s="23" t="s">
        <v>55</v>
      </c>
      <c r="C124" s="23">
        <v>2012.0</v>
      </c>
      <c r="D124" s="16">
        <v>41061.0</v>
      </c>
      <c r="E124" s="23" t="s">
        <v>177</v>
      </c>
      <c r="F124" s="23" t="s">
        <v>125</v>
      </c>
      <c r="G124" s="23" t="s">
        <v>71</v>
      </c>
      <c r="H124" s="20">
        <v>41.0</v>
      </c>
      <c r="I124" s="23" t="s">
        <v>48</v>
      </c>
      <c r="J124" s="23" t="s">
        <v>16</v>
      </c>
      <c r="K124" s="23" t="s">
        <v>30</v>
      </c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2"/>
    </row>
    <row r="125">
      <c r="A125" s="22">
        <v>124.0</v>
      </c>
      <c r="B125" s="23" t="s">
        <v>32</v>
      </c>
      <c r="C125" s="23">
        <v>2014.0</v>
      </c>
      <c r="D125" s="16">
        <v>41821.0</v>
      </c>
      <c r="E125" s="23" t="s">
        <v>178</v>
      </c>
      <c r="F125" s="23" t="s">
        <v>125</v>
      </c>
      <c r="G125" s="23" t="s">
        <v>71</v>
      </c>
      <c r="H125" s="20">
        <v>65.0</v>
      </c>
      <c r="I125" s="23" t="s">
        <v>48</v>
      </c>
      <c r="J125" s="23" t="s">
        <v>16</v>
      </c>
      <c r="K125" s="23" t="s">
        <v>22</v>
      </c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2"/>
    </row>
    <row r="126">
      <c r="A126" s="24"/>
      <c r="B126" s="25"/>
      <c r="C126" s="25"/>
      <c r="D126" s="25"/>
      <c r="E126" s="25"/>
      <c r="F126" s="25"/>
      <c r="G126" s="25"/>
      <c r="H126" s="26"/>
      <c r="I126" s="25"/>
      <c r="J126" s="25"/>
      <c r="K126" s="25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2"/>
    </row>
    <row r="127">
      <c r="A127" s="24"/>
      <c r="B127" s="25"/>
      <c r="C127" s="25"/>
      <c r="D127" s="25"/>
      <c r="E127" s="25"/>
      <c r="F127" s="25"/>
      <c r="G127" s="25"/>
      <c r="H127" s="26"/>
      <c r="I127" s="25"/>
      <c r="J127" s="25"/>
      <c r="K127" s="25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2"/>
    </row>
    <row r="128">
      <c r="A128" s="24"/>
      <c r="B128" s="25"/>
      <c r="C128" s="25"/>
      <c r="D128" s="25"/>
      <c r="E128" s="25"/>
      <c r="F128" s="25"/>
      <c r="G128" s="25"/>
      <c r="H128" s="26"/>
      <c r="I128" s="25"/>
      <c r="J128" s="25"/>
      <c r="K128" s="25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2"/>
    </row>
    <row r="129">
      <c r="A129" s="24"/>
      <c r="B129" s="25"/>
      <c r="C129" s="25"/>
      <c r="D129" s="25"/>
      <c r="E129" s="25"/>
      <c r="F129" s="25"/>
      <c r="G129" s="25"/>
      <c r="H129" s="26"/>
      <c r="I129" s="25"/>
      <c r="J129" s="25"/>
      <c r="K129" s="25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2"/>
    </row>
    <row r="130">
      <c r="A130" s="24"/>
      <c r="B130" s="25"/>
      <c r="C130" s="25"/>
      <c r="D130" s="25"/>
      <c r="E130" s="25"/>
      <c r="F130" s="25"/>
      <c r="G130" s="25"/>
      <c r="H130" s="26"/>
      <c r="I130" s="25"/>
      <c r="J130" s="25"/>
      <c r="K130" s="25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2"/>
    </row>
    <row r="131">
      <c r="A131" s="27"/>
      <c r="B131" s="11"/>
      <c r="C131" s="11"/>
      <c r="D131" s="11"/>
      <c r="E131" s="11"/>
      <c r="F131" s="11"/>
      <c r="G131" s="11"/>
      <c r="H131" s="28"/>
      <c r="I131" s="11"/>
      <c r="J131" s="29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2"/>
    </row>
    <row r="132">
      <c r="A132" s="27"/>
      <c r="B132" s="11"/>
      <c r="C132" s="11"/>
      <c r="D132" s="11"/>
      <c r="E132" s="11"/>
      <c r="F132" s="11"/>
      <c r="G132" s="11"/>
      <c r="H132" s="28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2"/>
    </row>
    <row r="133">
      <c r="A133" s="27"/>
      <c r="B133" s="11"/>
      <c r="C133" s="11"/>
      <c r="D133" s="11"/>
      <c r="E133" s="11"/>
      <c r="F133" s="11"/>
      <c r="G133" s="11"/>
      <c r="H133" s="28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2"/>
    </row>
    <row r="134">
      <c r="A134" s="27"/>
      <c r="B134" s="11"/>
      <c r="C134" s="11"/>
      <c r="D134" s="11"/>
      <c r="E134" s="11"/>
      <c r="F134" s="11"/>
      <c r="G134" s="11"/>
      <c r="H134" s="28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2"/>
    </row>
    <row r="135">
      <c r="A135" s="27"/>
      <c r="B135" s="11"/>
      <c r="C135" s="11"/>
      <c r="D135" s="11"/>
      <c r="E135" s="11"/>
      <c r="F135" s="11"/>
      <c r="G135" s="11"/>
      <c r="H135" s="28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2"/>
    </row>
    <row r="136">
      <c r="A136" s="27"/>
      <c r="B136" s="11"/>
      <c r="C136" s="11"/>
      <c r="D136" s="11"/>
      <c r="E136" s="11"/>
      <c r="F136" s="11"/>
      <c r="G136" s="11"/>
      <c r="H136" s="28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2"/>
    </row>
    <row r="137">
      <c r="A137" s="2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</row>
    <row r="138">
      <c r="A138" s="27"/>
      <c r="B138" s="11"/>
      <c r="C138" s="11"/>
      <c r="D138" s="11"/>
      <c r="E138" s="11"/>
      <c r="F138" s="11"/>
      <c r="G138" s="11"/>
      <c r="H138" s="30"/>
      <c r="I138" s="11"/>
      <c r="J138" s="11"/>
      <c r="K138" s="11"/>
      <c r="L138" s="31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3"/>
      <c r="X138" s="34"/>
      <c r="Y138" s="34"/>
      <c r="Z138" s="35"/>
    </row>
    <row r="139">
      <c r="A139" s="2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4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2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2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7"/>
    </row>
    <row r="142">
      <c r="A142" s="27"/>
      <c r="B142" s="11"/>
      <c r="C142" s="11"/>
      <c r="D142" s="11"/>
      <c r="E142" s="11"/>
      <c r="F142" s="11"/>
      <c r="G142" s="11"/>
      <c r="H142" s="28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</row>
    <row r="143">
      <c r="A143" s="2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</row>
    <row r="144">
      <c r="A144" s="27"/>
      <c r="B144" s="11"/>
      <c r="C144" s="11"/>
      <c r="D144" s="11"/>
      <c r="E144" s="11"/>
      <c r="F144" s="11"/>
      <c r="G144" s="11"/>
      <c r="H144" s="28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</row>
    <row r="145">
      <c r="A145" s="2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</row>
    <row r="146">
      <c r="A146" s="27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</row>
    <row r="147">
      <c r="A147" s="2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</row>
    <row r="148">
      <c r="A148" s="27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</row>
    <row r="149">
      <c r="A149" s="27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</row>
    <row r="150">
      <c r="A150" s="27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</row>
    <row r="151">
      <c r="A151" s="27"/>
      <c r="B151" s="11"/>
      <c r="C151" s="11"/>
      <c r="D151" s="11"/>
      <c r="E151" s="11"/>
      <c r="F151" s="29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2"/>
    </row>
    <row r="152">
      <c r="A152" s="27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2"/>
    </row>
    <row r="153">
      <c r="A153" s="27"/>
      <c r="B153" s="11"/>
      <c r="C153" s="11"/>
      <c r="D153" s="11"/>
      <c r="E153" s="11"/>
      <c r="F153" s="28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2"/>
    </row>
    <row r="154">
      <c r="A154" s="27"/>
      <c r="B154" s="11"/>
      <c r="C154" s="11"/>
      <c r="D154" s="11"/>
      <c r="E154" s="11"/>
      <c r="F154" s="28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2"/>
    </row>
    <row r="155">
      <c r="A155" s="27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2"/>
    </row>
    <row r="156">
      <c r="A156" s="27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2"/>
    </row>
    <row r="157">
      <c r="A157" s="2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2"/>
    </row>
    <row r="158">
      <c r="A158" s="27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2"/>
    </row>
    <row r="159">
      <c r="A159" s="27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2"/>
    </row>
    <row r="160">
      <c r="A160" s="27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2"/>
    </row>
    <row r="161">
      <c r="A161" s="27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2"/>
    </row>
    <row r="162">
      <c r="A162" s="27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2"/>
    </row>
    <row r="163">
      <c r="A163" s="27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2"/>
    </row>
    <row r="164">
      <c r="A164" s="27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2"/>
    </row>
    <row r="165">
      <c r="A165" s="27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2"/>
    </row>
    <row r="166">
      <c r="A166" s="27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2"/>
    </row>
    <row r="167">
      <c r="A167" s="27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2"/>
    </row>
    <row r="168">
      <c r="A168" s="27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2"/>
    </row>
    <row r="169">
      <c r="A169" s="27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2"/>
    </row>
    <row r="170">
      <c r="A170" s="27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2"/>
    </row>
    <row r="171">
      <c r="A171" s="27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2"/>
    </row>
    <row r="172">
      <c r="A172" s="27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2"/>
    </row>
    <row r="173">
      <c r="A173" s="27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2"/>
    </row>
    <row r="174">
      <c r="A174" s="27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2"/>
    </row>
    <row r="175">
      <c r="A175" s="27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2"/>
    </row>
    <row r="176">
      <c r="A176" s="27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2"/>
    </row>
    <row r="177">
      <c r="A177" s="27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2"/>
    </row>
    <row r="178">
      <c r="A178" s="27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2"/>
    </row>
    <row r="179">
      <c r="A179" s="27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2"/>
    </row>
    <row r="180">
      <c r="A180" s="27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2"/>
    </row>
    <row r="181">
      <c r="A181" s="27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2"/>
    </row>
    <row r="182">
      <c r="A182" s="27"/>
      <c r="B182" s="11"/>
      <c r="C182" s="11"/>
      <c r="D182" s="11"/>
      <c r="E182" s="28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2"/>
    </row>
    <row r="183">
      <c r="A183" s="27"/>
      <c r="B183" s="11"/>
      <c r="C183" s="11"/>
      <c r="D183" s="11"/>
      <c r="E183" s="28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2"/>
    </row>
    <row r="184">
      <c r="A184" s="27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2"/>
    </row>
    <row r="185">
      <c r="A185" s="27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2"/>
    </row>
    <row r="186">
      <c r="A186" s="27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2"/>
    </row>
    <row r="187">
      <c r="A187" s="27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2"/>
    </row>
    <row r="188">
      <c r="A188" s="27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2"/>
    </row>
    <row r="189">
      <c r="A189" s="27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2"/>
    </row>
    <row r="190">
      <c r="A190" s="27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2"/>
    </row>
    <row r="191">
      <c r="A191" s="27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2"/>
    </row>
    <row r="192">
      <c r="A192" s="27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2"/>
    </row>
    <row r="193">
      <c r="A193" s="27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2"/>
    </row>
    <row r="194">
      <c r="A194" s="38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40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">
    <mergeCell ref="L138:W13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 t="s">
        <v>0</v>
      </c>
      <c r="B1" s="43" t="s">
        <v>179</v>
      </c>
      <c r="C1" s="44" t="s">
        <v>180</v>
      </c>
      <c r="D1" s="44"/>
      <c r="E1" s="44" t="s">
        <v>1</v>
      </c>
      <c r="F1" s="44" t="s">
        <v>2</v>
      </c>
      <c r="G1" s="44" t="s">
        <v>4</v>
      </c>
      <c r="H1" s="44" t="s">
        <v>5</v>
      </c>
      <c r="I1" s="44" t="s">
        <v>6</v>
      </c>
      <c r="J1" s="44" t="s">
        <v>181</v>
      </c>
      <c r="K1" s="44" t="s">
        <v>182</v>
      </c>
      <c r="L1" s="44"/>
      <c r="M1" s="44" t="s">
        <v>7</v>
      </c>
      <c r="N1" s="44" t="s">
        <v>8</v>
      </c>
      <c r="O1" s="44"/>
      <c r="P1" s="44"/>
      <c r="Q1" s="44" t="s">
        <v>9</v>
      </c>
      <c r="R1" s="44"/>
      <c r="S1" s="44" t="s">
        <v>10</v>
      </c>
      <c r="T1" s="45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</row>
    <row r="2">
      <c r="A2" s="47">
        <v>1.0</v>
      </c>
      <c r="B2" s="48" t="s">
        <v>183</v>
      </c>
      <c r="C2" s="49" t="s">
        <v>184</v>
      </c>
      <c r="D2" s="50">
        <v>1.0</v>
      </c>
      <c r="E2" s="50" t="s">
        <v>11</v>
      </c>
      <c r="F2" s="50">
        <v>2012.0</v>
      </c>
      <c r="G2" s="50" t="s">
        <v>12</v>
      </c>
      <c r="H2" s="50" t="s">
        <v>13</v>
      </c>
      <c r="I2" s="50" t="s">
        <v>14</v>
      </c>
      <c r="J2" s="50" t="s">
        <v>185</v>
      </c>
      <c r="K2" s="50" t="s">
        <v>186</v>
      </c>
      <c r="L2" s="50">
        <v>0.0</v>
      </c>
      <c r="M2" s="50">
        <v>47.0</v>
      </c>
      <c r="N2" s="50" t="s">
        <v>15</v>
      </c>
      <c r="O2" s="50" t="s">
        <v>30</v>
      </c>
      <c r="P2" s="50">
        <v>0.0</v>
      </c>
      <c r="Q2" s="50" t="s">
        <v>16</v>
      </c>
      <c r="R2" s="50">
        <f t="shared" ref="R2:R125" si="1">IF(Q2="Male",1,0)</f>
        <v>1</v>
      </c>
      <c r="S2" s="50" t="s">
        <v>17</v>
      </c>
      <c r="T2" s="51" t="s">
        <v>187</v>
      </c>
      <c r="U2" s="52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</row>
    <row r="3">
      <c r="A3" s="47">
        <v>2.0</v>
      </c>
      <c r="B3" s="48" t="s">
        <v>188</v>
      </c>
      <c r="C3" s="49" t="s">
        <v>184</v>
      </c>
      <c r="D3" s="50">
        <v>1.0</v>
      </c>
      <c r="E3" s="50" t="s">
        <v>18</v>
      </c>
      <c r="F3" s="50">
        <v>2012.0</v>
      </c>
      <c r="G3" s="50" t="s">
        <v>19</v>
      </c>
      <c r="H3" s="50" t="s">
        <v>20</v>
      </c>
      <c r="I3" s="50" t="s">
        <v>21</v>
      </c>
      <c r="J3" s="50" t="s">
        <v>189</v>
      </c>
      <c r="K3" s="50" t="s">
        <v>190</v>
      </c>
      <c r="L3" s="50">
        <v>1.0</v>
      </c>
      <c r="M3" s="50">
        <v>18.0</v>
      </c>
      <c r="N3" s="50" t="s">
        <v>15</v>
      </c>
      <c r="O3" s="50" t="s">
        <v>30</v>
      </c>
      <c r="P3" s="50">
        <v>0.0</v>
      </c>
      <c r="Q3" s="50" t="s">
        <v>16</v>
      </c>
      <c r="R3" s="50">
        <f t="shared" si="1"/>
        <v>1</v>
      </c>
      <c r="S3" s="50">
        <v>3.0</v>
      </c>
      <c r="T3" s="51" t="s">
        <v>191</v>
      </c>
      <c r="U3" s="55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</row>
    <row r="4">
      <c r="A4" s="58">
        <v>3.0</v>
      </c>
      <c r="B4" s="48" t="s">
        <v>192</v>
      </c>
      <c r="C4" s="49" t="s">
        <v>193</v>
      </c>
      <c r="D4" s="50">
        <v>0.0</v>
      </c>
      <c r="E4" s="50" t="s">
        <v>23</v>
      </c>
      <c r="F4" s="50">
        <v>2012.0</v>
      </c>
      <c r="G4" s="50" t="s">
        <v>24</v>
      </c>
      <c r="H4" s="50" t="s">
        <v>25</v>
      </c>
      <c r="I4" s="50" t="s">
        <v>26</v>
      </c>
      <c r="J4" s="50" t="s">
        <v>185</v>
      </c>
      <c r="K4" s="50" t="s">
        <v>17</v>
      </c>
      <c r="L4" s="50">
        <v>0.0</v>
      </c>
      <c r="M4" s="50">
        <v>57.0</v>
      </c>
      <c r="N4" s="50" t="s">
        <v>27</v>
      </c>
      <c r="O4" s="50" t="s">
        <v>30</v>
      </c>
      <c r="P4" s="50">
        <v>0.0</v>
      </c>
      <c r="Q4" s="50" t="s">
        <v>16</v>
      </c>
      <c r="R4" s="50">
        <f t="shared" si="1"/>
        <v>1</v>
      </c>
      <c r="S4" s="50" t="s">
        <v>17</v>
      </c>
      <c r="T4" s="59"/>
      <c r="U4" s="55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7"/>
    </row>
    <row r="5">
      <c r="A5" s="47">
        <v>4.0</v>
      </c>
      <c r="B5" s="48" t="s">
        <v>194</v>
      </c>
      <c r="C5" s="49" t="s">
        <v>184</v>
      </c>
      <c r="D5" s="50">
        <v>1.0</v>
      </c>
      <c r="E5" s="50" t="s">
        <v>28</v>
      </c>
      <c r="F5" s="50">
        <v>2012.0</v>
      </c>
      <c r="G5" s="50" t="s">
        <v>24</v>
      </c>
      <c r="H5" s="50" t="s">
        <v>25</v>
      </c>
      <c r="I5" s="50" t="s">
        <v>29</v>
      </c>
      <c r="J5" s="50" t="s">
        <v>189</v>
      </c>
      <c r="K5" s="50" t="s">
        <v>195</v>
      </c>
      <c r="L5" s="50">
        <v>0.0</v>
      </c>
      <c r="M5" s="50">
        <v>46.0</v>
      </c>
      <c r="N5" s="50" t="s">
        <v>27</v>
      </c>
      <c r="O5" s="50" t="s">
        <v>30</v>
      </c>
      <c r="P5" s="50">
        <v>0.0</v>
      </c>
      <c r="Q5" s="50" t="s">
        <v>16</v>
      </c>
      <c r="R5" s="50">
        <f t="shared" si="1"/>
        <v>1</v>
      </c>
      <c r="S5" s="50">
        <v>1.0</v>
      </c>
      <c r="T5" s="51" t="s">
        <v>196</v>
      </c>
      <c r="U5" s="55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7"/>
    </row>
    <row r="6">
      <c r="A6" s="47">
        <v>5.0</v>
      </c>
      <c r="B6" s="48" t="s">
        <v>197</v>
      </c>
      <c r="C6" s="49" t="s">
        <v>198</v>
      </c>
      <c r="D6" s="50">
        <v>0.0</v>
      </c>
      <c r="E6" s="50" t="s">
        <v>31</v>
      </c>
      <c r="F6" s="50">
        <v>2012.0</v>
      </c>
      <c r="G6" s="50" t="s">
        <v>24</v>
      </c>
      <c r="H6" s="50" t="s">
        <v>25</v>
      </c>
      <c r="I6" s="50" t="s">
        <v>29</v>
      </c>
      <c r="J6" s="50" t="s">
        <v>189</v>
      </c>
      <c r="K6" s="50" t="s">
        <v>17</v>
      </c>
      <c r="L6" s="50">
        <v>0.0</v>
      </c>
      <c r="M6" s="50">
        <v>67.0</v>
      </c>
      <c r="N6" s="50" t="s">
        <v>27</v>
      </c>
      <c r="O6" s="50" t="s">
        <v>30</v>
      </c>
      <c r="P6" s="50">
        <v>0.0</v>
      </c>
      <c r="Q6" s="50" t="s">
        <v>16</v>
      </c>
      <c r="R6" s="50">
        <f t="shared" si="1"/>
        <v>1</v>
      </c>
      <c r="S6" s="50" t="s">
        <v>17</v>
      </c>
      <c r="T6" s="51" t="s">
        <v>199</v>
      </c>
      <c r="U6" s="55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7"/>
    </row>
    <row r="7">
      <c r="A7" s="58">
        <v>6.0</v>
      </c>
      <c r="B7" s="48" t="s">
        <v>200</v>
      </c>
      <c r="C7" s="49" t="s">
        <v>193</v>
      </c>
      <c r="D7" s="50">
        <v>0.0</v>
      </c>
      <c r="E7" s="50" t="s">
        <v>32</v>
      </c>
      <c r="F7" s="50">
        <v>2013.0</v>
      </c>
      <c r="G7" s="50" t="s">
        <v>33</v>
      </c>
      <c r="H7" s="50" t="s">
        <v>25</v>
      </c>
      <c r="I7" s="50" t="s">
        <v>14</v>
      </c>
      <c r="J7" s="50" t="s">
        <v>185</v>
      </c>
      <c r="K7" s="50" t="s">
        <v>17</v>
      </c>
      <c r="L7" s="50">
        <v>0.0</v>
      </c>
      <c r="M7" s="50">
        <v>54.0</v>
      </c>
      <c r="N7" s="50" t="s">
        <v>34</v>
      </c>
      <c r="O7" s="50" t="s">
        <v>30</v>
      </c>
      <c r="P7" s="50">
        <v>0.0</v>
      </c>
      <c r="Q7" s="50" t="s">
        <v>16</v>
      </c>
      <c r="R7" s="50">
        <f t="shared" si="1"/>
        <v>1</v>
      </c>
      <c r="S7" s="50">
        <v>1.0</v>
      </c>
      <c r="T7" s="51" t="s">
        <v>201</v>
      </c>
      <c r="U7" s="55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7"/>
    </row>
    <row r="8">
      <c r="A8" s="47">
        <v>7.0</v>
      </c>
      <c r="B8" s="48" t="s">
        <v>202</v>
      </c>
      <c r="C8" s="49" t="s">
        <v>29</v>
      </c>
      <c r="D8" s="50">
        <v>0.0</v>
      </c>
      <c r="E8" s="50" t="s">
        <v>35</v>
      </c>
      <c r="F8" s="50">
        <v>2013.0</v>
      </c>
      <c r="G8" s="50" t="s">
        <v>24</v>
      </c>
      <c r="H8" s="50" t="s">
        <v>25</v>
      </c>
      <c r="I8" s="50" t="s">
        <v>36</v>
      </c>
      <c r="J8" s="50" t="s">
        <v>185</v>
      </c>
      <c r="K8" s="50" t="s">
        <v>17</v>
      </c>
      <c r="L8" s="50">
        <v>0.0</v>
      </c>
      <c r="M8" s="50">
        <v>69.0</v>
      </c>
      <c r="N8" s="50" t="s">
        <v>37</v>
      </c>
      <c r="O8" s="50" t="s">
        <v>30</v>
      </c>
      <c r="P8" s="50">
        <v>0.0</v>
      </c>
      <c r="Q8" s="50" t="s">
        <v>16</v>
      </c>
      <c r="R8" s="50">
        <f t="shared" si="1"/>
        <v>1</v>
      </c>
      <c r="S8" s="50" t="s">
        <v>17</v>
      </c>
      <c r="T8" s="59"/>
      <c r="U8" s="55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7"/>
    </row>
    <row r="9">
      <c r="A9" s="47">
        <v>8.0</v>
      </c>
      <c r="B9" s="48" t="s">
        <v>203</v>
      </c>
      <c r="C9" s="49" t="s">
        <v>184</v>
      </c>
      <c r="D9" s="50">
        <v>1.0</v>
      </c>
      <c r="E9" s="50" t="s">
        <v>28</v>
      </c>
      <c r="F9" s="50">
        <v>2013.0</v>
      </c>
      <c r="G9" s="50" t="s">
        <v>38</v>
      </c>
      <c r="H9" s="50" t="s">
        <v>25</v>
      </c>
      <c r="I9" s="50" t="s">
        <v>29</v>
      </c>
      <c r="J9" s="50" t="s">
        <v>189</v>
      </c>
      <c r="K9" s="50" t="s">
        <v>17</v>
      </c>
      <c r="L9" s="50">
        <v>0.0</v>
      </c>
      <c r="M9" s="50">
        <v>64.0</v>
      </c>
      <c r="N9" s="50" t="s">
        <v>39</v>
      </c>
      <c r="O9" s="50" t="s">
        <v>30</v>
      </c>
      <c r="P9" s="50">
        <v>0.0</v>
      </c>
      <c r="Q9" s="50" t="s">
        <v>16</v>
      </c>
      <c r="R9" s="50">
        <f t="shared" si="1"/>
        <v>1</v>
      </c>
      <c r="S9" s="50" t="s">
        <v>17</v>
      </c>
      <c r="T9" s="59"/>
      <c r="U9" s="55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7"/>
    </row>
    <row r="10">
      <c r="A10" s="58">
        <v>9.0</v>
      </c>
      <c r="B10" s="48" t="s">
        <v>204</v>
      </c>
      <c r="C10" s="49" t="s">
        <v>29</v>
      </c>
      <c r="D10" s="50">
        <v>0.0</v>
      </c>
      <c r="E10" s="50" t="s">
        <v>40</v>
      </c>
      <c r="F10" s="50">
        <v>2013.0</v>
      </c>
      <c r="G10" s="50" t="s">
        <v>24</v>
      </c>
      <c r="H10" s="50" t="s">
        <v>25</v>
      </c>
      <c r="I10" s="50" t="s">
        <v>29</v>
      </c>
      <c r="J10" s="50" t="s">
        <v>189</v>
      </c>
      <c r="K10" s="50" t="s">
        <v>17</v>
      </c>
      <c r="L10" s="50">
        <v>0.0</v>
      </c>
      <c r="M10" s="50">
        <v>25.0</v>
      </c>
      <c r="N10" s="50" t="s">
        <v>41</v>
      </c>
      <c r="O10" s="50" t="s">
        <v>30</v>
      </c>
      <c r="P10" s="50">
        <v>0.0</v>
      </c>
      <c r="Q10" s="50" t="s">
        <v>16</v>
      </c>
      <c r="R10" s="50">
        <f t="shared" si="1"/>
        <v>1</v>
      </c>
      <c r="S10" s="50">
        <v>1.0</v>
      </c>
      <c r="T10" s="59"/>
      <c r="U10" s="55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7"/>
    </row>
    <row r="11">
      <c r="A11" s="47">
        <v>10.0</v>
      </c>
      <c r="B11" s="48" t="s">
        <v>205</v>
      </c>
      <c r="C11" s="49" t="s">
        <v>184</v>
      </c>
      <c r="D11" s="50">
        <v>1.0</v>
      </c>
      <c r="E11" s="50" t="s">
        <v>11</v>
      </c>
      <c r="F11" s="50">
        <v>2013.0</v>
      </c>
      <c r="G11" s="50" t="s">
        <v>24</v>
      </c>
      <c r="H11" s="50" t="s">
        <v>25</v>
      </c>
      <c r="I11" s="50" t="s">
        <v>29</v>
      </c>
      <c r="J11" s="50" t="s">
        <v>189</v>
      </c>
      <c r="K11" s="50" t="s">
        <v>17</v>
      </c>
      <c r="L11" s="50">
        <v>0.0</v>
      </c>
      <c r="M11" s="50">
        <v>24.0</v>
      </c>
      <c r="N11" s="50" t="s">
        <v>42</v>
      </c>
      <c r="O11" s="50" t="s">
        <v>30</v>
      </c>
      <c r="P11" s="50">
        <v>0.0</v>
      </c>
      <c r="Q11" s="50" t="s">
        <v>16</v>
      </c>
      <c r="R11" s="50">
        <f t="shared" si="1"/>
        <v>1</v>
      </c>
      <c r="S11" s="50" t="s">
        <v>17</v>
      </c>
      <c r="T11" s="59"/>
      <c r="U11" s="55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7"/>
    </row>
    <row r="12">
      <c r="A12" s="47">
        <v>11.0</v>
      </c>
      <c r="B12" s="48" t="s">
        <v>206</v>
      </c>
      <c r="C12" s="49" t="s">
        <v>193</v>
      </c>
      <c r="D12" s="50">
        <v>0.0</v>
      </c>
      <c r="E12" s="50" t="s">
        <v>32</v>
      </c>
      <c r="F12" s="50">
        <v>2014.0</v>
      </c>
      <c r="G12" s="50" t="s">
        <v>43</v>
      </c>
      <c r="H12" s="50" t="s">
        <v>44</v>
      </c>
      <c r="I12" s="50" t="s">
        <v>29</v>
      </c>
      <c r="J12" s="50" t="s">
        <v>189</v>
      </c>
      <c r="K12" s="50" t="s">
        <v>186</v>
      </c>
      <c r="L12" s="50">
        <v>0.0</v>
      </c>
      <c r="M12" s="50">
        <v>56.0</v>
      </c>
      <c r="N12" s="50" t="s">
        <v>45</v>
      </c>
      <c r="O12" s="50" t="s">
        <v>30</v>
      </c>
      <c r="P12" s="50">
        <v>0.0</v>
      </c>
      <c r="Q12" s="50" t="s">
        <v>16</v>
      </c>
      <c r="R12" s="50">
        <f t="shared" si="1"/>
        <v>1</v>
      </c>
      <c r="S12" s="50">
        <v>1.0</v>
      </c>
      <c r="T12" s="51" t="s">
        <v>207</v>
      </c>
      <c r="U12" s="55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7"/>
    </row>
    <row r="13">
      <c r="A13" s="58">
        <v>12.0</v>
      </c>
      <c r="B13" s="48" t="s">
        <v>206</v>
      </c>
      <c r="C13" s="49" t="s">
        <v>193</v>
      </c>
      <c r="D13" s="50">
        <v>0.0</v>
      </c>
      <c r="E13" s="50" t="s">
        <v>32</v>
      </c>
      <c r="F13" s="50">
        <v>2014.0</v>
      </c>
      <c r="G13" s="50" t="s">
        <v>43</v>
      </c>
      <c r="H13" s="50" t="s">
        <v>44</v>
      </c>
      <c r="I13" s="50" t="s">
        <v>29</v>
      </c>
      <c r="J13" s="50" t="s">
        <v>189</v>
      </c>
      <c r="K13" s="50" t="s">
        <v>186</v>
      </c>
      <c r="L13" s="50">
        <v>0.0</v>
      </c>
      <c r="M13" s="50">
        <v>56.0</v>
      </c>
      <c r="N13" s="50" t="s">
        <v>45</v>
      </c>
      <c r="O13" s="50" t="s">
        <v>30</v>
      </c>
      <c r="P13" s="50">
        <v>0.0</v>
      </c>
      <c r="Q13" s="50" t="s">
        <v>16</v>
      </c>
      <c r="R13" s="50">
        <f t="shared" si="1"/>
        <v>1</v>
      </c>
      <c r="S13" s="50" t="s">
        <v>17</v>
      </c>
      <c r="T13" s="51" t="s">
        <v>208</v>
      </c>
      <c r="U13" s="55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7"/>
    </row>
    <row r="14">
      <c r="A14" s="47">
        <v>13.0</v>
      </c>
      <c r="B14" s="48" t="s">
        <v>209</v>
      </c>
      <c r="C14" s="49" t="s">
        <v>193</v>
      </c>
      <c r="D14" s="50">
        <v>0.0</v>
      </c>
      <c r="E14" s="50" t="s">
        <v>23</v>
      </c>
      <c r="F14" s="50">
        <v>2014.0</v>
      </c>
      <c r="G14" s="50" t="s">
        <v>46</v>
      </c>
      <c r="H14" s="50" t="s">
        <v>25</v>
      </c>
      <c r="I14" s="50" t="s">
        <v>36</v>
      </c>
      <c r="J14" s="50" t="s">
        <v>185</v>
      </c>
      <c r="K14" s="50" t="s">
        <v>17</v>
      </c>
      <c r="L14" s="50">
        <v>0.0</v>
      </c>
      <c r="M14" s="50">
        <v>63.0</v>
      </c>
      <c r="N14" s="50" t="s">
        <v>37</v>
      </c>
      <c r="O14" s="50" t="s">
        <v>30</v>
      </c>
      <c r="P14" s="50">
        <v>0.0</v>
      </c>
      <c r="Q14" s="50" t="s">
        <v>16</v>
      </c>
      <c r="R14" s="50">
        <f t="shared" si="1"/>
        <v>1</v>
      </c>
      <c r="S14" s="50" t="s">
        <v>17</v>
      </c>
      <c r="T14" s="59"/>
      <c r="U14" s="55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7"/>
    </row>
    <row r="15">
      <c r="A15" s="47">
        <v>14.0</v>
      </c>
      <c r="B15" s="60"/>
      <c r="C15" s="49" t="s">
        <v>29</v>
      </c>
      <c r="D15" s="50">
        <v>0.0</v>
      </c>
      <c r="E15" s="50" t="s">
        <v>40</v>
      </c>
      <c r="F15" s="50">
        <v>2014.0</v>
      </c>
      <c r="G15" s="50" t="s">
        <v>47</v>
      </c>
      <c r="H15" s="50" t="s">
        <v>25</v>
      </c>
      <c r="I15" s="50" t="s">
        <v>14</v>
      </c>
      <c r="J15" s="50" t="s">
        <v>185</v>
      </c>
      <c r="K15" s="50" t="s">
        <v>186</v>
      </c>
      <c r="L15" s="50">
        <v>0.0</v>
      </c>
      <c r="M15" s="50">
        <v>29.0</v>
      </c>
      <c r="N15" s="50" t="s">
        <v>48</v>
      </c>
      <c r="O15" s="50" t="s">
        <v>22</v>
      </c>
      <c r="P15" s="50">
        <v>1.0</v>
      </c>
      <c r="Q15" s="50" t="s">
        <v>16</v>
      </c>
      <c r="R15" s="50">
        <f t="shared" si="1"/>
        <v>1</v>
      </c>
      <c r="S15" s="50">
        <v>3.0</v>
      </c>
      <c r="T15" s="51" t="s">
        <v>210</v>
      </c>
      <c r="U15" s="55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7"/>
    </row>
    <row r="16">
      <c r="A16" s="58">
        <v>15.0</v>
      </c>
      <c r="B16" s="48" t="s">
        <v>211</v>
      </c>
      <c r="C16" s="49" t="s">
        <v>184</v>
      </c>
      <c r="D16" s="50">
        <v>1.0</v>
      </c>
      <c r="E16" s="50" t="s">
        <v>28</v>
      </c>
      <c r="F16" s="50">
        <v>2015.0</v>
      </c>
      <c r="G16" s="50" t="s">
        <v>49</v>
      </c>
      <c r="H16" s="50" t="s">
        <v>25</v>
      </c>
      <c r="I16" s="50" t="s">
        <v>29</v>
      </c>
      <c r="J16" s="50" t="s">
        <v>189</v>
      </c>
      <c r="K16" s="50" t="s">
        <v>186</v>
      </c>
      <c r="L16" s="50">
        <v>0.0</v>
      </c>
      <c r="M16" s="50">
        <v>50.0</v>
      </c>
      <c r="N16" s="50" t="s">
        <v>15</v>
      </c>
      <c r="O16" s="50" t="s">
        <v>30</v>
      </c>
      <c r="P16" s="50">
        <v>0.0</v>
      </c>
      <c r="Q16" s="50" t="s">
        <v>50</v>
      </c>
      <c r="R16" s="50">
        <f t="shared" si="1"/>
        <v>0</v>
      </c>
      <c r="S16" s="50">
        <v>1.0</v>
      </c>
      <c r="T16" s="51" t="s">
        <v>212</v>
      </c>
      <c r="U16" s="55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7"/>
    </row>
    <row r="17">
      <c r="A17" s="47">
        <v>16.0</v>
      </c>
      <c r="B17" s="48" t="s">
        <v>213</v>
      </c>
      <c r="C17" s="49" t="s">
        <v>193</v>
      </c>
      <c r="D17" s="50">
        <v>0.0</v>
      </c>
      <c r="E17" s="50" t="s">
        <v>23</v>
      </c>
      <c r="F17" s="50">
        <v>2015.0</v>
      </c>
      <c r="G17" s="50" t="s">
        <v>51</v>
      </c>
      <c r="H17" s="50" t="s">
        <v>25</v>
      </c>
      <c r="I17" s="50" t="s">
        <v>29</v>
      </c>
      <c r="J17" s="50" t="s">
        <v>189</v>
      </c>
      <c r="K17" s="50" t="s">
        <v>186</v>
      </c>
      <c r="L17" s="50">
        <v>0.0</v>
      </c>
      <c r="M17" s="50">
        <v>17.0</v>
      </c>
      <c r="N17" s="50" t="s">
        <v>15</v>
      </c>
      <c r="O17" s="50" t="s">
        <v>30</v>
      </c>
      <c r="P17" s="50">
        <v>0.0</v>
      </c>
      <c r="Q17" s="50" t="s">
        <v>50</v>
      </c>
      <c r="R17" s="50">
        <f t="shared" si="1"/>
        <v>0</v>
      </c>
      <c r="S17" s="50">
        <v>3.0</v>
      </c>
      <c r="T17" s="51" t="s">
        <v>214</v>
      </c>
      <c r="U17" s="55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7"/>
    </row>
    <row r="18">
      <c r="A18" s="47">
        <v>17.0</v>
      </c>
      <c r="B18" s="48" t="s">
        <v>215</v>
      </c>
      <c r="C18" s="49" t="s">
        <v>193</v>
      </c>
      <c r="D18" s="50">
        <v>0.0</v>
      </c>
      <c r="E18" s="50" t="s">
        <v>23</v>
      </c>
      <c r="F18" s="50">
        <v>2015.0</v>
      </c>
      <c r="G18" s="50" t="s">
        <v>52</v>
      </c>
      <c r="H18" s="50" t="s">
        <v>25</v>
      </c>
      <c r="I18" s="50" t="s">
        <v>29</v>
      </c>
      <c r="J18" s="50" t="s">
        <v>189</v>
      </c>
      <c r="K18" s="50" t="s">
        <v>186</v>
      </c>
      <c r="L18" s="50">
        <v>0.0</v>
      </c>
      <c r="M18" s="50">
        <v>29.0</v>
      </c>
      <c r="N18" s="50" t="s">
        <v>15</v>
      </c>
      <c r="O18" s="50" t="s">
        <v>30</v>
      </c>
      <c r="P18" s="50">
        <v>0.0</v>
      </c>
      <c r="Q18" s="50" t="s">
        <v>16</v>
      </c>
      <c r="R18" s="50">
        <f t="shared" si="1"/>
        <v>1</v>
      </c>
      <c r="S18" s="50">
        <v>3.0</v>
      </c>
      <c r="T18" s="51" t="s">
        <v>216</v>
      </c>
      <c r="U18" s="55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7"/>
    </row>
    <row r="19">
      <c r="A19" s="58">
        <v>18.0</v>
      </c>
      <c r="B19" s="48" t="s">
        <v>217</v>
      </c>
      <c r="C19" s="49" t="s">
        <v>184</v>
      </c>
      <c r="D19" s="50">
        <v>1.0</v>
      </c>
      <c r="E19" s="50" t="s">
        <v>53</v>
      </c>
      <c r="F19" s="50">
        <v>2015.0</v>
      </c>
      <c r="G19" s="50" t="s">
        <v>38</v>
      </c>
      <c r="H19" s="50" t="s">
        <v>25</v>
      </c>
      <c r="I19" s="50" t="s">
        <v>54</v>
      </c>
      <c r="J19" s="50" t="s">
        <v>189</v>
      </c>
      <c r="K19" s="50" t="s">
        <v>17</v>
      </c>
      <c r="L19" s="50">
        <v>0.0</v>
      </c>
      <c r="M19" s="50">
        <v>32.0</v>
      </c>
      <c r="N19" s="50" t="s">
        <v>42</v>
      </c>
      <c r="O19" s="50" t="s">
        <v>30</v>
      </c>
      <c r="P19" s="50">
        <v>0.0</v>
      </c>
      <c r="Q19" s="50" t="s">
        <v>50</v>
      </c>
      <c r="R19" s="50">
        <f t="shared" si="1"/>
        <v>0</v>
      </c>
      <c r="S19" s="50" t="s">
        <v>17</v>
      </c>
      <c r="T19" s="59"/>
      <c r="U19" s="55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7"/>
    </row>
    <row r="20">
      <c r="A20" s="47">
        <v>19.0</v>
      </c>
      <c r="B20" s="48" t="s">
        <v>218</v>
      </c>
      <c r="C20" s="49" t="s">
        <v>193</v>
      </c>
      <c r="D20" s="50">
        <v>0.0</v>
      </c>
      <c r="E20" s="50" t="s">
        <v>55</v>
      </c>
      <c r="F20" s="50">
        <v>2015.0</v>
      </c>
      <c r="G20" s="50" t="s">
        <v>56</v>
      </c>
      <c r="H20" s="50" t="s">
        <v>25</v>
      </c>
      <c r="I20" s="50" t="s">
        <v>36</v>
      </c>
      <c r="J20" s="50" t="s">
        <v>185</v>
      </c>
      <c r="K20" s="50" t="s">
        <v>17</v>
      </c>
      <c r="L20" s="50">
        <v>0.0</v>
      </c>
      <c r="M20" s="50">
        <v>51.0</v>
      </c>
      <c r="N20" s="50" t="s">
        <v>57</v>
      </c>
      <c r="O20" s="50" t="s">
        <v>30</v>
      </c>
      <c r="P20" s="50">
        <v>0.0</v>
      </c>
      <c r="Q20" s="50" t="s">
        <v>16</v>
      </c>
      <c r="R20" s="50">
        <f t="shared" si="1"/>
        <v>1</v>
      </c>
      <c r="S20" s="50" t="s">
        <v>17</v>
      </c>
      <c r="T20" s="59"/>
      <c r="U20" s="55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7"/>
    </row>
    <row r="21">
      <c r="A21" s="47">
        <v>20.0</v>
      </c>
      <c r="B21" s="48" t="s">
        <v>219</v>
      </c>
      <c r="C21" s="49" t="s">
        <v>198</v>
      </c>
      <c r="D21" s="50">
        <v>0.0</v>
      </c>
      <c r="E21" s="50" t="s">
        <v>58</v>
      </c>
      <c r="F21" s="50">
        <v>2016.0</v>
      </c>
      <c r="G21" s="50" t="s">
        <v>24</v>
      </c>
      <c r="H21" s="50" t="s">
        <v>25</v>
      </c>
      <c r="I21" s="50" t="s">
        <v>54</v>
      </c>
      <c r="J21" s="50" t="s">
        <v>189</v>
      </c>
      <c r="K21" s="50" t="s">
        <v>17</v>
      </c>
      <c r="L21" s="50">
        <v>0.0</v>
      </c>
      <c r="M21" s="50">
        <v>47.0</v>
      </c>
      <c r="N21" s="50" t="s">
        <v>41</v>
      </c>
      <c r="O21" s="50" t="s">
        <v>30</v>
      </c>
      <c r="P21" s="50">
        <v>0.0</v>
      </c>
      <c r="Q21" s="50" t="s">
        <v>16</v>
      </c>
      <c r="R21" s="50">
        <f t="shared" si="1"/>
        <v>1</v>
      </c>
      <c r="S21" s="50">
        <v>1.0</v>
      </c>
      <c r="T21" s="51" t="s">
        <v>220</v>
      </c>
      <c r="U21" s="55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7"/>
    </row>
    <row r="22">
      <c r="A22" s="58">
        <v>21.0</v>
      </c>
      <c r="B22" s="48" t="s">
        <v>221</v>
      </c>
      <c r="C22" s="49" t="s">
        <v>184</v>
      </c>
      <c r="D22" s="50">
        <v>1.0</v>
      </c>
      <c r="E22" s="50" t="s">
        <v>11</v>
      </c>
      <c r="F22" s="50">
        <v>2016.0</v>
      </c>
      <c r="G22" s="50" t="s">
        <v>59</v>
      </c>
      <c r="H22" s="50" t="s">
        <v>25</v>
      </c>
      <c r="I22" s="50" t="s">
        <v>54</v>
      </c>
      <c r="J22" s="50" t="s">
        <v>189</v>
      </c>
      <c r="K22" s="50" t="s">
        <v>17</v>
      </c>
      <c r="L22" s="50">
        <v>0.0</v>
      </c>
      <c r="M22" s="50">
        <v>54.0</v>
      </c>
      <c r="N22" s="50" t="s">
        <v>60</v>
      </c>
      <c r="O22" s="50" t="s">
        <v>30</v>
      </c>
      <c r="P22" s="50">
        <v>0.0</v>
      </c>
      <c r="Q22" s="50" t="s">
        <v>16</v>
      </c>
      <c r="R22" s="50">
        <f t="shared" si="1"/>
        <v>1</v>
      </c>
      <c r="S22" s="50">
        <v>1.0</v>
      </c>
      <c r="T22" s="51" t="s">
        <v>222</v>
      </c>
      <c r="U22" s="55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7"/>
    </row>
    <row r="23">
      <c r="A23" s="47">
        <v>22.0</v>
      </c>
      <c r="B23" s="48" t="s">
        <v>223</v>
      </c>
      <c r="C23" s="49" t="s">
        <v>184</v>
      </c>
      <c r="D23" s="50">
        <v>1.0</v>
      </c>
      <c r="E23" s="50" t="s">
        <v>11</v>
      </c>
      <c r="F23" s="50">
        <v>2016.0</v>
      </c>
      <c r="G23" s="50" t="s">
        <v>12</v>
      </c>
      <c r="H23" s="50" t="s">
        <v>61</v>
      </c>
      <c r="I23" s="50" t="s">
        <v>21</v>
      </c>
      <c r="J23" s="50" t="s">
        <v>189</v>
      </c>
      <c r="K23" s="50" t="s">
        <v>186</v>
      </c>
      <c r="L23" s="50">
        <v>0.0</v>
      </c>
      <c r="M23" s="50">
        <v>29.0</v>
      </c>
      <c r="N23" s="50" t="s">
        <v>15</v>
      </c>
      <c r="O23" s="50" t="s">
        <v>30</v>
      </c>
      <c r="P23" s="50">
        <v>0.0</v>
      </c>
      <c r="Q23" s="50" t="s">
        <v>16</v>
      </c>
      <c r="R23" s="50">
        <f t="shared" si="1"/>
        <v>1</v>
      </c>
      <c r="S23" s="50" t="s">
        <v>17</v>
      </c>
      <c r="T23" s="51" t="s">
        <v>224</v>
      </c>
      <c r="U23" s="55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7"/>
    </row>
    <row r="24">
      <c r="A24" s="47">
        <v>23.0</v>
      </c>
      <c r="B24" s="48" t="s">
        <v>225</v>
      </c>
      <c r="C24" s="49" t="s">
        <v>184</v>
      </c>
      <c r="D24" s="50">
        <v>1.0</v>
      </c>
      <c r="E24" s="50" t="s">
        <v>18</v>
      </c>
      <c r="F24" s="50">
        <v>2016.0</v>
      </c>
      <c r="G24" s="50" t="s">
        <v>62</v>
      </c>
      <c r="H24" s="50" t="s">
        <v>25</v>
      </c>
      <c r="I24" s="50" t="s">
        <v>54</v>
      </c>
      <c r="J24" s="50" t="s">
        <v>189</v>
      </c>
      <c r="K24" s="50" t="s">
        <v>17</v>
      </c>
      <c r="L24" s="50">
        <v>0.0</v>
      </c>
      <c r="M24" s="50">
        <v>26.0</v>
      </c>
      <c r="N24" s="50" t="s">
        <v>15</v>
      </c>
      <c r="O24" s="50" t="s">
        <v>30</v>
      </c>
      <c r="P24" s="50">
        <v>0.0</v>
      </c>
      <c r="Q24" s="50" t="s">
        <v>16</v>
      </c>
      <c r="R24" s="50">
        <f t="shared" si="1"/>
        <v>1</v>
      </c>
      <c r="S24" s="50">
        <v>1.0</v>
      </c>
      <c r="T24" s="51" t="s">
        <v>226</v>
      </c>
      <c r="U24" s="55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7"/>
    </row>
    <row r="25">
      <c r="A25" s="58">
        <v>24.0</v>
      </c>
      <c r="B25" s="48" t="s">
        <v>227</v>
      </c>
      <c r="C25" s="49" t="s">
        <v>29</v>
      </c>
      <c r="D25" s="50">
        <v>0.0</v>
      </c>
      <c r="E25" s="50" t="s">
        <v>35</v>
      </c>
      <c r="F25" s="50">
        <v>2016.0</v>
      </c>
      <c r="G25" s="50" t="s">
        <v>46</v>
      </c>
      <c r="H25" s="50" t="s">
        <v>25</v>
      </c>
      <c r="I25" s="50" t="s">
        <v>26</v>
      </c>
      <c r="J25" s="50" t="s">
        <v>185</v>
      </c>
      <c r="K25" s="50" t="s">
        <v>17</v>
      </c>
      <c r="L25" s="50">
        <v>0.0</v>
      </c>
      <c r="M25" s="50">
        <v>62.0</v>
      </c>
      <c r="N25" s="50" t="s">
        <v>63</v>
      </c>
      <c r="O25" s="50" t="s">
        <v>22</v>
      </c>
      <c r="P25" s="50">
        <v>1.0</v>
      </c>
      <c r="Q25" s="50" t="s">
        <v>16</v>
      </c>
      <c r="R25" s="50">
        <f t="shared" si="1"/>
        <v>1</v>
      </c>
      <c r="S25" s="50" t="s">
        <v>17</v>
      </c>
      <c r="T25" s="59"/>
      <c r="U25" s="55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7"/>
    </row>
    <row r="26">
      <c r="A26" s="47">
        <v>25.0</v>
      </c>
      <c r="B26" s="48" t="s">
        <v>228</v>
      </c>
      <c r="C26" s="49" t="s">
        <v>29</v>
      </c>
      <c r="D26" s="50">
        <v>0.0</v>
      </c>
      <c r="E26" s="50" t="s">
        <v>64</v>
      </c>
      <c r="F26" s="50">
        <v>2016.0</v>
      </c>
      <c r="G26" s="50" t="s">
        <v>65</v>
      </c>
      <c r="H26" s="50" t="s">
        <v>25</v>
      </c>
      <c r="I26" s="50" t="s">
        <v>14</v>
      </c>
      <c r="J26" s="50" t="s">
        <v>185</v>
      </c>
      <c r="K26" s="50" t="s">
        <v>186</v>
      </c>
      <c r="L26" s="50">
        <v>0.0</v>
      </c>
      <c r="M26" s="50">
        <v>59.0</v>
      </c>
      <c r="N26" s="50" t="s">
        <v>15</v>
      </c>
      <c r="O26" s="50" t="s">
        <v>30</v>
      </c>
      <c r="P26" s="50">
        <v>0.0</v>
      </c>
      <c r="Q26" s="50" t="s">
        <v>16</v>
      </c>
      <c r="R26" s="50">
        <f t="shared" si="1"/>
        <v>1</v>
      </c>
      <c r="S26" s="50">
        <v>3.0</v>
      </c>
      <c r="T26" s="51" t="s">
        <v>229</v>
      </c>
      <c r="U26" s="55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7"/>
    </row>
    <row r="27">
      <c r="A27" s="47">
        <v>26.0</v>
      </c>
      <c r="B27" s="48" t="s">
        <v>230</v>
      </c>
      <c r="C27" s="49" t="s">
        <v>193</v>
      </c>
      <c r="D27" s="50">
        <v>0.0</v>
      </c>
      <c r="E27" s="50" t="s">
        <v>32</v>
      </c>
      <c r="F27" s="50">
        <v>2017.0</v>
      </c>
      <c r="G27" s="50" t="s">
        <v>56</v>
      </c>
      <c r="H27" s="50" t="s">
        <v>25</v>
      </c>
      <c r="I27" s="50" t="s">
        <v>66</v>
      </c>
      <c r="J27" s="50" t="s">
        <v>66</v>
      </c>
      <c r="K27" s="50" t="s">
        <v>17</v>
      </c>
      <c r="L27" s="50">
        <v>0.0</v>
      </c>
      <c r="M27" s="50">
        <v>63.0</v>
      </c>
      <c r="N27" s="50" t="s">
        <v>67</v>
      </c>
      <c r="O27" s="50" t="s">
        <v>30</v>
      </c>
      <c r="P27" s="50">
        <v>0.0</v>
      </c>
      <c r="Q27" s="50" t="s">
        <v>16</v>
      </c>
      <c r="R27" s="50">
        <f t="shared" si="1"/>
        <v>1</v>
      </c>
      <c r="S27" s="50" t="s">
        <v>17</v>
      </c>
      <c r="T27" s="59"/>
      <c r="U27" s="55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7"/>
    </row>
    <row r="28">
      <c r="A28" s="58">
        <v>27.0</v>
      </c>
      <c r="B28" s="48" t="s">
        <v>231</v>
      </c>
      <c r="C28" s="49" t="s">
        <v>29</v>
      </c>
      <c r="D28" s="50">
        <v>0.0</v>
      </c>
      <c r="E28" s="50" t="s">
        <v>35</v>
      </c>
      <c r="F28" s="50">
        <v>2017.0</v>
      </c>
      <c r="G28" s="50" t="s">
        <v>68</v>
      </c>
      <c r="H28" s="50" t="s">
        <v>25</v>
      </c>
      <c r="I28" s="50" t="s">
        <v>14</v>
      </c>
      <c r="J28" s="50" t="s">
        <v>185</v>
      </c>
      <c r="K28" s="50" t="s">
        <v>186</v>
      </c>
      <c r="L28" s="50">
        <v>0.0</v>
      </c>
      <c r="M28" s="50">
        <v>67.0</v>
      </c>
      <c r="N28" s="50" t="s">
        <v>48</v>
      </c>
      <c r="O28" s="50" t="s">
        <v>22</v>
      </c>
      <c r="P28" s="50">
        <v>1.0</v>
      </c>
      <c r="Q28" s="50" t="s">
        <v>16</v>
      </c>
      <c r="R28" s="50">
        <f t="shared" si="1"/>
        <v>1</v>
      </c>
      <c r="S28" s="50">
        <v>2.0</v>
      </c>
      <c r="T28" s="51" t="s">
        <v>232</v>
      </c>
      <c r="U28" s="55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7"/>
    </row>
    <row r="29">
      <c r="A29" s="47">
        <v>28.0</v>
      </c>
      <c r="B29" s="48" t="s">
        <v>233</v>
      </c>
      <c r="C29" s="49" t="s">
        <v>29</v>
      </c>
      <c r="D29" s="50">
        <v>0.0</v>
      </c>
      <c r="E29" s="50" t="s">
        <v>40</v>
      </c>
      <c r="F29" s="50">
        <v>2017.0</v>
      </c>
      <c r="G29" s="50" t="s">
        <v>69</v>
      </c>
      <c r="H29" s="50" t="s">
        <v>70</v>
      </c>
      <c r="I29" s="50" t="s">
        <v>71</v>
      </c>
      <c r="J29" s="50" t="s">
        <v>189</v>
      </c>
      <c r="K29" s="50" t="s">
        <v>186</v>
      </c>
      <c r="L29" s="50">
        <v>0.0</v>
      </c>
      <c r="M29" s="50">
        <v>24.0</v>
      </c>
      <c r="N29" s="50" t="s">
        <v>15</v>
      </c>
      <c r="O29" s="50" t="s">
        <v>30</v>
      </c>
      <c r="P29" s="50">
        <v>0.0</v>
      </c>
      <c r="Q29" s="50" t="s">
        <v>16</v>
      </c>
      <c r="R29" s="50">
        <f t="shared" si="1"/>
        <v>1</v>
      </c>
      <c r="S29" s="50">
        <v>2.0</v>
      </c>
      <c r="T29" s="51" t="s">
        <v>234</v>
      </c>
      <c r="U29" s="55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7"/>
    </row>
    <row r="30">
      <c r="A30" s="47">
        <v>29.0</v>
      </c>
      <c r="B30" s="48" t="s">
        <v>235</v>
      </c>
      <c r="C30" s="49" t="s">
        <v>29</v>
      </c>
      <c r="D30" s="50">
        <v>0.0</v>
      </c>
      <c r="E30" s="50" t="s">
        <v>40</v>
      </c>
      <c r="F30" s="50">
        <v>2017.0</v>
      </c>
      <c r="G30" s="50" t="s">
        <v>24</v>
      </c>
      <c r="H30" s="50" t="s">
        <v>25</v>
      </c>
      <c r="I30" s="50" t="s">
        <v>26</v>
      </c>
      <c r="J30" s="50" t="s">
        <v>185</v>
      </c>
      <c r="K30" s="50" t="s">
        <v>17</v>
      </c>
      <c r="L30" s="50">
        <v>0.0</v>
      </c>
      <c r="M30" s="50">
        <v>66.0</v>
      </c>
      <c r="N30" s="50" t="s">
        <v>37</v>
      </c>
      <c r="O30" s="50" t="s">
        <v>30</v>
      </c>
      <c r="P30" s="50">
        <v>0.0</v>
      </c>
      <c r="Q30" s="50" t="s">
        <v>16</v>
      </c>
      <c r="R30" s="50">
        <f t="shared" si="1"/>
        <v>1</v>
      </c>
      <c r="S30" s="50" t="s">
        <v>17</v>
      </c>
      <c r="T30" s="59"/>
      <c r="U30" s="55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7"/>
    </row>
    <row r="31">
      <c r="A31" s="58">
        <v>30.0</v>
      </c>
      <c r="B31" s="48" t="s">
        <v>236</v>
      </c>
      <c r="C31" s="49" t="s">
        <v>184</v>
      </c>
      <c r="D31" s="50">
        <v>1.0</v>
      </c>
      <c r="E31" s="50" t="s">
        <v>53</v>
      </c>
      <c r="F31" s="50">
        <v>2017.0</v>
      </c>
      <c r="G31" s="50" t="s">
        <v>12</v>
      </c>
      <c r="H31" s="50" t="s">
        <v>61</v>
      </c>
      <c r="I31" s="50" t="s">
        <v>21</v>
      </c>
      <c r="J31" s="50" t="s">
        <v>189</v>
      </c>
      <c r="K31" s="50" t="s">
        <v>186</v>
      </c>
      <c r="L31" s="50">
        <v>0.0</v>
      </c>
      <c r="M31" s="50">
        <v>57.0</v>
      </c>
      <c r="N31" s="50" t="s">
        <v>15</v>
      </c>
      <c r="O31" s="50" t="s">
        <v>30</v>
      </c>
      <c r="P31" s="50">
        <v>0.0</v>
      </c>
      <c r="Q31" s="50" t="s">
        <v>50</v>
      </c>
      <c r="R31" s="50">
        <f t="shared" si="1"/>
        <v>0</v>
      </c>
      <c r="S31" s="50" t="s">
        <v>17</v>
      </c>
      <c r="T31" s="51" t="s">
        <v>237</v>
      </c>
      <c r="U31" s="55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7"/>
    </row>
    <row r="32">
      <c r="A32" s="47">
        <v>31.0</v>
      </c>
      <c r="B32" s="48" t="s">
        <v>238</v>
      </c>
      <c r="C32" s="49" t="s">
        <v>184</v>
      </c>
      <c r="D32" s="50">
        <v>1.0</v>
      </c>
      <c r="E32" s="50" t="s">
        <v>11</v>
      </c>
      <c r="F32" s="50">
        <v>2017.0</v>
      </c>
      <c r="G32" s="50" t="s">
        <v>72</v>
      </c>
      <c r="H32" s="50" t="s">
        <v>73</v>
      </c>
      <c r="I32" s="50" t="s">
        <v>21</v>
      </c>
      <c r="J32" s="50" t="s">
        <v>189</v>
      </c>
      <c r="K32" s="50" t="s">
        <v>186</v>
      </c>
      <c r="L32" s="50">
        <v>0.0</v>
      </c>
      <c r="M32" s="50">
        <v>13.0</v>
      </c>
      <c r="N32" s="50" t="s">
        <v>15</v>
      </c>
      <c r="O32" s="50" t="s">
        <v>30</v>
      </c>
      <c r="P32" s="50">
        <v>0.0</v>
      </c>
      <c r="Q32" s="50" t="s">
        <v>16</v>
      </c>
      <c r="R32" s="50">
        <f t="shared" si="1"/>
        <v>1</v>
      </c>
      <c r="S32" s="50" t="s">
        <v>17</v>
      </c>
      <c r="T32" s="51" t="s">
        <v>239</v>
      </c>
      <c r="U32" s="55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7"/>
    </row>
    <row r="33">
      <c r="A33" s="47">
        <v>32.0</v>
      </c>
      <c r="B33" s="48" t="s">
        <v>240</v>
      </c>
      <c r="C33" s="49" t="s">
        <v>184</v>
      </c>
      <c r="D33" s="50">
        <v>1.0</v>
      </c>
      <c r="E33" s="50" t="s">
        <v>11</v>
      </c>
      <c r="F33" s="50">
        <v>2017.0</v>
      </c>
      <c r="G33" s="50" t="s">
        <v>74</v>
      </c>
      <c r="H33" s="50" t="s">
        <v>61</v>
      </c>
      <c r="I33" s="50" t="s">
        <v>14</v>
      </c>
      <c r="J33" s="50" t="s">
        <v>185</v>
      </c>
      <c r="K33" s="50" t="s">
        <v>186</v>
      </c>
      <c r="L33" s="50">
        <v>0.0</v>
      </c>
      <c r="M33" s="50">
        <v>65.0</v>
      </c>
      <c r="N33" s="50" t="s">
        <v>48</v>
      </c>
      <c r="O33" s="50" t="s">
        <v>22</v>
      </c>
      <c r="P33" s="50">
        <v>1.0</v>
      </c>
      <c r="Q33" s="50" t="s">
        <v>16</v>
      </c>
      <c r="R33" s="50">
        <f t="shared" si="1"/>
        <v>1</v>
      </c>
      <c r="S33" s="50" t="s">
        <v>17</v>
      </c>
      <c r="T33" s="51" t="s">
        <v>241</v>
      </c>
      <c r="U33" s="55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7"/>
    </row>
    <row r="34">
      <c r="A34" s="58">
        <v>33.0</v>
      </c>
      <c r="B34" s="48" t="s">
        <v>242</v>
      </c>
      <c r="C34" s="49" t="s">
        <v>29</v>
      </c>
      <c r="D34" s="50">
        <v>0.0</v>
      </c>
      <c r="E34" s="50" t="s">
        <v>40</v>
      </c>
      <c r="F34" s="50">
        <v>2018.0</v>
      </c>
      <c r="G34" s="50" t="s">
        <v>12</v>
      </c>
      <c r="H34" s="50" t="s">
        <v>25</v>
      </c>
      <c r="I34" s="50" t="s">
        <v>29</v>
      </c>
      <c r="J34" s="50" t="s">
        <v>189</v>
      </c>
      <c r="K34" s="50" t="s">
        <v>186</v>
      </c>
      <c r="L34" s="50">
        <v>0.0</v>
      </c>
      <c r="M34" s="50">
        <v>23.0</v>
      </c>
      <c r="N34" s="50" t="s">
        <v>75</v>
      </c>
      <c r="O34" s="50" t="s">
        <v>30</v>
      </c>
      <c r="P34" s="50">
        <v>0.0</v>
      </c>
      <c r="Q34" s="50" t="s">
        <v>16</v>
      </c>
      <c r="R34" s="50">
        <f t="shared" si="1"/>
        <v>1</v>
      </c>
      <c r="S34" s="50">
        <v>2.0</v>
      </c>
      <c r="T34" s="51" t="s">
        <v>243</v>
      </c>
      <c r="U34" s="55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7"/>
    </row>
    <row r="35">
      <c r="A35" s="47">
        <v>34.0</v>
      </c>
      <c r="B35" s="48" t="s">
        <v>244</v>
      </c>
      <c r="C35" s="49" t="s">
        <v>184</v>
      </c>
      <c r="D35" s="50">
        <v>1.0</v>
      </c>
      <c r="E35" s="50" t="s">
        <v>18</v>
      </c>
      <c r="F35" s="50">
        <v>2018.0</v>
      </c>
      <c r="G35" s="50" t="s">
        <v>76</v>
      </c>
      <c r="H35" s="50" t="s">
        <v>25</v>
      </c>
      <c r="I35" s="50" t="s">
        <v>77</v>
      </c>
      <c r="J35" s="50" t="s">
        <v>189</v>
      </c>
      <c r="K35" s="50" t="s">
        <v>186</v>
      </c>
      <c r="L35" s="50">
        <v>0.0</v>
      </c>
      <c r="M35" s="50">
        <v>57.0</v>
      </c>
      <c r="N35" s="50" t="s">
        <v>15</v>
      </c>
      <c r="O35" s="50" t="s">
        <v>30</v>
      </c>
      <c r="P35" s="50">
        <v>0.0</v>
      </c>
      <c r="Q35" s="50" t="s">
        <v>50</v>
      </c>
      <c r="R35" s="50">
        <f t="shared" si="1"/>
        <v>0</v>
      </c>
      <c r="S35" s="50">
        <v>10.0</v>
      </c>
      <c r="T35" s="51" t="s">
        <v>245</v>
      </c>
      <c r="U35" s="55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7"/>
    </row>
    <row r="36">
      <c r="A36" s="47">
        <v>35.0</v>
      </c>
      <c r="B36" s="48" t="s">
        <v>246</v>
      </c>
      <c r="C36" s="49" t="s">
        <v>198</v>
      </c>
      <c r="D36" s="50">
        <v>0.0</v>
      </c>
      <c r="E36" s="50" t="s">
        <v>31</v>
      </c>
      <c r="F36" s="50">
        <v>2019.0</v>
      </c>
      <c r="G36" s="50" t="s">
        <v>24</v>
      </c>
      <c r="H36" s="50" t="s">
        <v>78</v>
      </c>
      <c r="I36" s="50" t="s">
        <v>79</v>
      </c>
      <c r="J36" s="50" t="s">
        <v>189</v>
      </c>
      <c r="K36" s="50" t="s">
        <v>17</v>
      </c>
      <c r="L36" s="50">
        <v>0.0</v>
      </c>
      <c r="M36" s="50">
        <v>32.0</v>
      </c>
      <c r="N36" s="50" t="s">
        <v>48</v>
      </c>
      <c r="O36" s="50" t="s">
        <v>22</v>
      </c>
      <c r="P36" s="50">
        <v>1.0</v>
      </c>
      <c r="Q36" s="50" t="s">
        <v>16</v>
      </c>
      <c r="R36" s="50">
        <f t="shared" si="1"/>
        <v>1</v>
      </c>
      <c r="S36" s="50" t="s">
        <v>17</v>
      </c>
      <c r="T36" s="59"/>
      <c r="U36" s="55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7"/>
    </row>
    <row r="37">
      <c r="A37" s="58">
        <v>36.0</v>
      </c>
      <c r="B37" s="48" t="s">
        <v>247</v>
      </c>
      <c r="C37" s="49" t="s">
        <v>184</v>
      </c>
      <c r="D37" s="50">
        <v>1.0</v>
      </c>
      <c r="E37" s="50" t="s">
        <v>11</v>
      </c>
      <c r="F37" s="50">
        <v>2019.0</v>
      </c>
      <c r="G37" s="50" t="s">
        <v>12</v>
      </c>
      <c r="H37" s="50" t="s">
        <v>61</v>
      </c>
      <c r="I37" s="50" t="s">
        <v>80</v>
      </c>
      <c r="J37" s="50" t="s">
        <v>189</v>
      </c>
      <c r="K37" s="50" t="s">
        <v>186</v>
      </c>
      <c r="L37" s="50">
        <v>0.0</v>
      </c>
      <c r="M37" s="50">
        <v>39.0</v>
      </c>
      <c r="N37" s="50" t="s">
        <v>15</v>
      </c>
      <c r="O37" s="50" t="s">
        <v>30</v>
      </c>
      <c r="P37" s="50">
        <v>0.0</v>
      </c>
      <c r="Q37" s="50" t="s">
        <v>16</v>
      </c>
      <c r="R37" s="50">
        <f t="shared" si="1"/>
        <v>1</v>
      </c>
      <c r="S37" s="50" t="s">
        <v>17</v>
      </c>
      <c r="T37" s="51" t="s">
        <v>248</v>
      </c>
      <c r="U37" s="55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7"/>
    </row>
    <row r="38">
      <c r="A38" s="47">
        <v>37.0</v>
      </c>
      <c r="B38" s="48" t="s">
        <v>249</v>
      </c>
      <c r="C38" s="49" t="s">
        <v>193</v>
      </c>
      <c r="D38" s="50">
        <v>0.0</v>
      </c>
      <c r="E38" s="50" t="s">
        <v>55</v>
      </c>
      <c r="F38" s="50">
        <v>2019.0</v>
      </c>
      <c r="G38" s="50" t="s">
        <v>24</v>
      </c>
      <c r="H38" s="50" t="s">
        <v>25</v>
      </c>
      <c r="I38" s="50" t="s">
        <v>54</v>
      </c>
      <c r="J38" s="50" t="s">
        <v>189</v>
      </c>
      <c r="K38" s="50" t="s">
        <v>17</v>
      </c>
      <c r="L38" s="50">
        <v>0.0</v>
      </c>
      <c r="M38" s="50">
        <v>63.0</v>
      </c>
      <c r="N38" s="50" t="s">
        <v>81</v>
      </c>
      <c r="O38" s="50" t="s">
        <v>30</v>
      </c>
      <c r="P38" s="50">
        <v>0.0</v>
      </c>
      <c r="Q38" s="50" t="s">
        <v>50</v>
      </c>
      <c r="R38" s="50">
        <f t="shared" si="1"/>
        <v>0</v>
      </c>
      <c r="S38" s="50" t="s">
        <v>17</v>
      </c>
      <c r="T38" s="51" t="s">
        <v>250</v>
      </c>
      <c r="U38" s="55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7"/>
    </row>
    <row r="39">
      <c r="A39" s="47">
        <v>38.0</v>
      </c>
      <c r="B39" s="48" t="s">
        <v>251</v>
      </c>
      <c r="C39" s="49" t="s">
        <v>198</v>
      </c>
      <c r="D39" s="50">
        <v>0.0</v>
      </c>
      <c r="E39" s="50" t="s">
        <v>31</v>
      </c>
      <c r="F39" s="50">
        <v>2019.0</v>
      </c>
      <c r="G39" s="50" t="s">
        <v>82</v>
      </c>
      <c r="H39" s="50" t="s">
        <v>83</v>
      </c>
      <c r="I39" s="50" t="s">
        <v>84</v>
      </c>
      <c r="J39" s="50" t="s">
        <v>252</v>
      </c>
      <c r="K39" s="50" t="s">
        <v>186</v>
      </c>
      <c r="L39" s="50">
        <v>0.0</v>
      </c>
      <c r="M39" s="50">
        <v>16.0</v>
      </c>
      <c r="N39" s="50" t="s">
        <v>48</v>
      </c>
      <c r="O39" s="50" t="s">
        <v>22</v>
      </c>
      <c r="P39" s="50">
        <v>1.0</v>
      </c>
      <c r="Q39" s="50" t="s">
        <v>16</v>
      </c>
      <c r="R39" s="50">
        <f t="shared" si="1"/>
        <v>1</v>
      </c>
      <c r="S39" s="50">
        <v>1.0</v>
      </c>
      <c r="T39" s="51" t="s">
        <v>253</v>
      </c>
      <c r="U39" s="55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7"/>
    </row>
    <row r="40">
      <c r="A40" s="58">
        <v>39.0</v>
      </c>
      <c r="B40" s="48" t="s">
        <v>254</v>
      </c>
      <c r="C40" s="49" t="s">
        <v>184</v>
      </c>
      <c r="D40" s="50">
        <v>1.0</v>
      </c>
      <c r="E40" s="50" t="s">
        <v>11</v>
      </c>
      <c r="F40" s="50">
        <v>2019.0</v>
      </c>
      <c r="G40" s="50" t="s">
        <v>24</v>
      </c>
      <c r="H40" s="50" t="s">
        <v>25</v>
      </c>
      <c r="I40" s="50" t="s">
        <v>66</v>
      </c>
      <c r="J40" s="50" t="s">
        <v>66</v>
      </c>
      <c r="K40" s="50" t="s">
        <v>17</v>
      </c>
      <c r="L40" s="50">
        <v>0.0</v>
      </c>
      <c r="M40" s="50">
        <v>31.0</v>
      </c>
      <c r="N40" s="50" t="s">
        <v>15</v>
      </c>
      <c r="O40" s="50" t="s">
        <v>30</v>
      </c>
      <c r="P40" s="50">
        <v>0.0</v>
      </c>
      <c r="Q40" s="50" t="s">
        <v>16</v>
      </c>
      <c r="R40" s="50">
        <f t="shared" si="1"/>
        <v>1</v>
      </c>
      <c r="S40" s="50" t="s">
        <v>17</v>
      </c>
      <c r="T40" s="59"/>
      <c r="U40" s="55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7"/>
    </row>
    <row r="41">
      <c r="A41" s="47">
        <v>40.0</v>
      </c>
      <c r="B41" s="48" t="s">
        <v>255</v>
      </c>
      <c r="C41" s="49" t="s">
        <v>184</v>
      </c>
      <c r="D41" s="50">
        <v>1.0</v>
      </c>
      <c r="E41" s="50" t="s">
        <v>53</v>
      </c>
      <c r="F41" s="50">
        <v>2019.0</v>
      </c>
      <c r="G41" s="50" t="s">
        <v>24</v>
      </c>
      <c r="H41" s="50" t="s">
        <v>25</v>
      </c>
      <c r="I41" s="50" t="s">
        <v>29</v>
      </c>
      <c r="J41" s="50" t="s">
        <v>189</v>
      </c>
      <c r="K41" s="50" t="s">
        <v>186</v>
      </c>
      <c r="L41" s="50">
        <v>0.0</v>
      </c>
      <c r="M41" s="50">
        <v>37.0</v>
      </c>
      <c r="N41" s="50" t="s">
        <v>15</v>
      </c>
      <c r="O41" s="50" t="s">
        <v>30</v>
      </c>
      <c r="P41" s="50">
        <v>0.0</v>
      </c>
      <c r="Q41" s="50" t="s">
        <v>16</v>
      </c>
      <c r="R41" s="50">
        <f t="shared" si="1"/>
        <v>1</v>
      </c>
      <c r="S41" s="50">
        <v>1.0</v>
      </c>
      <c r="T41" s="51" t="s">
        <v>256</v>
      </c>
      <c r="U41" s="55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7"/>
    </row>
    <row r="42">
      <c r="A42" s="47">
        <v>41.0</v>
      </c>
      <c r="B42" s="48" t="s">
        <v>257</v>
      </c>
      <c r="C42" s="49" t="s">
        <v>184</v>
      </c>
      <c r="D42" s="50">
        <v>1.0</v>
      </c>
      <c r="E42" s="50" t="s">
        <v>18</v>
      </c>
      <c r="F42" s="50">
        <v>2019.0</v>
      </c>
      <c r="G42" s="50" t="s">
        <v>85</v>
      </c>
      <c r="H42" s="50" t="s">
        <v>61</v>
      </c>
      <c r="I42" s="50" t="s">
        <v>21</v>
      </c>
      <c r="J42" s="50" t="s">
        <v>189</v>
      </c>
      <c r="K42" s="50" t="s">
        <v>186</v>
      </c>
      <c r="L42" s="50">
        <v>0.0</v>
      </c>
      <c r="M42" s="50">
        <v>71.0</v>
      </c>
      <c r="N42" s="50" t="s">
        <v>48</v>
      </c>
      <c r="O42" s="50" t="s">
        <v>22</v>
      </c>
      <c r="P42" s="50">
        <v>1.0</v>
      </c>
      <c r="Q42" s="50" t="s">
        <v>16</v>
      </c>
      <c r="R42" s="50">
        <f t="shared" si="1"/>
        <v>1</v>
      </c>
      <c r="S42" s="50" t="s">
        <v>17</v>
      </c>
      <c r="T42" s="51" t="s">
        <v>258</v>
      </c>
      <c r="U42" s="55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7"/>
    </row>
    <row r="43">
      <c r="A43" s="58">
        <v>42.0</v>
      </c>
      <c r="B43" s="60"/>
      <c r="C43" s="49" t="s">
        <v>198</v>
      </c>
      <c r="D43" s="50">
        <v>0.0</v>
      </c>
      <c r="E43" s="50" t="s">
        <v>58</v>
      </c>
      <c r="F43" s="50">
        <v>2019.0</v>
      </c>
      <c r="G43" s="50" t="s">
        <v>86</v>
      </c>
      <c r="H43" s="50" t="s">
        <v>25</v>
      </c>
      <c r="I43" s="50" t="s">
        <v>14</v>
      </c>
      <c r="J43" s="50" t="s">
        <v>185</v>
      </c>
      <c r="K43" s="50" t="s">
        <v>259</v>
      </c>
      <c r="L43" s="50">
        <v>0.0</v>
      </c>
      <c r="M43" s="50">
        <v>78.0</v>
      </c>
      <c r="N43" s="50" t="s">
        <v>15</v>
      </c>
      <c r="O43" s="50" t="s">
        <v>30</v>
      </c>
      <c r="P43" s="50">
        <v>0.0</v>
      </c>
      <c r="Q43" s="50" t="s">
        <v>16</v>
      </c>
      <c r="R43" s="50">
        <f t="shared" si="1"/>
        <v>1</v>
      </c>
      <c r="S43" s="50">
        <v>3.0</v>
      </c>
      <c r="T43" s="51" t="s">
        <v>260</v>
      </c>
      <c r="U43" s="55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7"/>
    </row>
    <row r="44">
      <c r="A44" s="47">
        <v>43.0</v>
      </c>
      <c r="B44" s="48" t="s">
        <v>261</v>
      </c>
      <c r="C44" s="49" t="s">
        <v>29</v>
      </c>
      <c r="D44" s="50">
        <v>0.0</v>
      </c>
      <c r="E44" s="50" t="s">
        <v>40</v>
      </c>
      <c r="F44" s="50">
        <v>2020.0</v>
      </c>
      <c r="G44" s="50" t="s">
        <v>46</v>
      </c>
      <c r="H44" s="50" t="s">
        <v>25</v>
      </c>
      <c r="I44" s="50" t="s">
        <v>66</v>
      </c>
      <c r="J44" s="50" t="s">
        <v>66</v>
      </c>
      <c r="K44" s="50" t="s">
        <v>17</v>
      </c>
      <c r="L44" s="50">
        <v>0.0</v>
      </c>
      <c r="M44" s="50">
        <v>60.0</v>
      </c>
      <c r="N44" s="50" t="s">
        <v>15</v>
      </c>
      <c r="O44" s="50" t="s">
        <v>30</v>
      </c>
      <c r="P44" s="50">
        <v>0.0</v>
      </c>
      <c r="Q44" s="50" t="s">
        <v>16</v>
      </c>
      <c r="R44" s="50">
        <f t="shared" si="1"/>
        <v>1</v>
      </c>
      <c r="S44" s="50" t="s">
        <v>17</v>
      </c>
      <c r="T44" s="59"/>
      <c r="U44" s="55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7"/>
    </row>
    <row r="45">
      <c r="A45" s="47">
        <v>44.0</v>
      </c>
      <c r="B45" s="48" t="s">
        <v>262</v>
      </c>
      <c r="C45" s="49" t="s">
        <v>29</v>
      </c>
      <c r="D45" s="50">
        <v>0.0</v>
      </c>
      <c r="E45" s="50" t="s">
        <v>40</v>
      </c>
      <c r="F45" s="50">
        <v>2020.0</v>
      </c>
      <c r="G45" s="59"/>
      <c r="H45" s="50" t="s">
        <v>44</v>
      </c>
      <c r="I45" s="50" t="s">
        <v>29</v>
      </c>
      <c r="J45" s="50" t="s">
        <v>189</v>
      </c>
      <c r="K45" s="50" t="s">
        <v>186</v>
      </c>
      <c r="L45" s="50">
        <v>0.0</v>
      </c>
      <c r="M45" s="50">
        <v>34.0</v>
      </c>
      <c r="N45" s="59"/>
      <c r="O45" s="50" t="s">
        <v>17</v>
      </c>
      <c r="P45" s="50">
        <v>1.0</v>
      </c>
      <c r="Q45" s="50" t="s">
        <v>16</v>
      </c>
      <c r="R45" s="50">
        <f t="shared" si="1"/>
        <v>1</v>
      </c>
      <c r="S45" s="50" t="s">
        <v>17</v>
      </c>
      <c r="T45" s="59"/>
      <c r="U45" s="55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7"/>
    </row>
    <row r="46">
      <c r="A46" s="58">
        <v>45.0</v>
      </c>
      <c r="B46" s="48" t="s">
        <v>263</v>
      </c>
      <c r="C46" s="49" t="s">
        <v>29</v>
      </c>
      <c r="D46" s="50">
        <v>0.0</v>
      </c>
      <c r="E46" s="50" t="s">
        <v>40</v>
      </c>
      <c r="F46" s="50">
        <v>2020.0</v>
      </c>
      <c r="G46" s="50" t="s">
        <v>43</v>
      </c>
      <c r="H46" s="50" t="s">
        <v>25</v>
      </c>
      <c r="I46" s="50" t="s">
        <v>87</v>
      </c>
      <c r="J46" s="50" t="s">
        <v>252</v>
      </c>
      <c r="K46" s="50" t="s">
        <v>186</v>
      </c>
      <c r="L46" s="50">
        <v>0.0</v>
      </c>
      <c r="M46" s="50">
        <v>40.0</v>
      </c>
      <c r="N46" s="50" t="s">
        <v>60</v>
      </c>
      <c r="O46" s="50" t="s">
        <v>30</v>
      </c>
      <c r="P46" s="50">
        <v>0.0</v>
      </c>
      <c r="Q46" s="50" t="s">
        <v>16</v>
      </c>
      <c r="R46" s="50">
        <f t="shared" si="1"/>
        <v>1</v>
      </c>
      <c r="S46" s="50" t="s">
        <v>17</v>
      </c>
      <c r="T46" s="51" t="s">
        <v>264</v>
      </c>
      <c r="U46" s="55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7"/>
    </row>
    <row r="47">
      <c r="A47" s="47">
        <v>46.0</v>
      </c>
      <c r="B47" s="60"/>
      <c r="C47" s="49" t="s">
        <v>29</v>
      </c>
      <c r="D47" s="50">
        <v>0.0</v>
      </c>
      <c r="E47" s="50" t="s">
        <v>40</v>
      </c>
      <c r="F47" s="50">
        <v>2020.0</v>
      </c>
      <c r="G47" s="50" t="s">
        <v>88</v>
      </c>
      <c r="H47" s="50" t="s">
        <v>25</v>
      </c>
      <c r="I47" s="50" t="s">
        <v>29</v>
      </c>
      <c r="J47" s="50" t="s">
        <v>189</v>
      </c>
      <c r="K47" s="50" t="s">
        <v>186</v>
      </c>
      <c r="L47" s="50">
        <v>0.0</v>
      </c>
      <c r="M47" s="50" t="s">
        <v>17</v>
      </c>
      <c r="N47" s="50" t="s">
        <v>17</v>
      </c>
      <c r="O47" s="50" t="s">
        <v>30</v>
      </c>
      <c r="P47" s="50">
        <v>0.0</v>
      </c>
      <c r="Q47" s="50" t="s">
        <v>16</v>
      </c>
      <c r="R47" s="50">
        <f t="shared" si="1"/>
        <v>1</v>
      </c>
      <c r="S47" s="50">
        <v>3.0</v>
      </c>
      <c r="T47" s="51" t="s">
        <v>265</v>
      </c>
      <c r="U47" s="55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7"/>
    </row>
    <row r="48">
      <c r="A48" s="47">
        <v>47.0</v>
      </c>
      <c r="B48" s="60"/>
      <c r="C48" s="49" t="s">
        <v>29</v>
      </c>
      <c r="D48" s="50">
        <v>0.0</v>
      </c>
      <c r="E48" s="50" t="s">
        <v>40</v>
      </c>
      <c r="F48" s="50">
        <v>2020.0</v>
      </c>
      <c r="G48" s="50" t="s">
        <v>89</v>
      </c>
      <c r="H48" s="50" t="s">
        <v>44</v>
      </c>
      <c r="I48" s="50" t="s">
        <v>29</v>
      </c>
      <c r="J48" s="50" t="s">
        <v>189</v>
      </c>
      <c r="K48" s="50" t="s">
        <v>186</v>
      </c>
      <c r="L48" s="50">
        <v>0.0</v>
      </c>
      <c r="M48" s="50" t="s">
        <v>17</v>
      </c>
      <c r="N48" s="50" t="s">
        <v>15</v>
      </c>
      <c r="O48" s="50" t="s">
        <v>30</v>
      </c>
      <c r="P48" s="50">
        <v>0.0</v>
      </c>
      <c r="Q48" s="50" t="s">
        <v>16</v>
      </c>
      <c r="R48" s="50">
        <f t="shared" si="1"/>
        <v>1</v>
      </c>
      <c r="S48" s="50" t="s">
        <v>17</v>
      </c>
      <c r="T48" s="51" t="s">
        <v>266</v>
      </c>
      <c r="U48" s="55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7"/>
    </row>
    <row r="49">
      <c r="A49" s="58">
        <v>48.0</v>
      </c>
      <c r="B49" s="48" t="s">
        <v>267</v>
      </c>
      <c r="C49" s="49" t="s">
        <v>184</v>
      </c>
      <c r="D49" s="50">
        <v>1.0</v>
      </c>
      <c r="E49" s="50" t="s">
        <v>53</v>
      </c>
      <c r="F49" s="50">
        <v>2021.0</v>
      </c>
      <c r="G49" s="50" t="s">
        <v>90</v>
      </c>
      <c r="H49" s="50" t="s">
        <v>78</v>
      </c>
      <c r="I49" s="50" t="s">
        <v>79</v>
      </c>
      <c r="J49" s="50" t="s">
        <v>189</v>
      </c>
      <c r="K49" s="50" t="s">
        <v>186</v>
      </c>
      <c r="L49" s="50">
        <v>0.0</v>
      </c>
      <c r="M49" s="50">
        <v>54.0</v>
      </c>
      <c r="N49" s="50" t="s">
        <v>91</v>
      </c>
      <c r="O49" s="50" t="s">
        <v>30</v>
      </c>
      <c r="P49" s="50">
        <v>0.0</v>
      </c>
      <c r="Q49" s="50" t="s">
        <v>16</v>
      </c>
      <c r="R49" s="50">
        <f t="shared" si="1"/>
        <v>1</v>
      </c>
      <c r="S49" s="50">
        <v>1.0</v>
      </c>
      <c r="T49" s="51" t="s">
        <v>268</v>
      </c>
      <c r="U49" s="55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7"/>
    </row>
    <row r="50">
      <c r="A50" s="47">
        <v>49.0</v>
      </c>
      <c r="B50" s="48" t="s">
        <v>269</v>
      </c>
      <c r="C50" s="49" t="s">
        <v>193</v>
      </c>
      <c r="D50" s="50">
        <v>0.0</v>
      </c>
      <c r="E50" s="50" t="s">
        <v>23</v>
      </c>
      <c r="F50" s="50">
        <v>2021.0</v>
      </c>
      <c r="G50" s="50" t="s">
        <v>92</v>
      </c>
      <c r="H50" s="50" t="s">
        <v>25</v>
      </c>
      <c r="I50" s="50" t="s">
        <v>14</v>
      </c>
      <c r="J50" s="50" t="s">
        <v>185</v>
      </c>
      <c r="K50" s="50" t="s">
        <v>186</v>
      </c>
      <c r="L50" s="50">
        <v>0.0</v>
      </c>
      <c r="M50" s="50">
        <v>66.0</v>
      </c>
      <c r="N50" s="50" t="s">
        <v>75</v>
      </c>
      <c r="O50" s="50" t="s">
        <v>30</v>
      </c>
      <c r="P50" s="50">
        <v>0.0</v>
      </c>
      <c r="Q50" s="50" t="s">
        <v>16</v>
      </c>
      <c r="R50" s="50">
        <f t="shared" si="1"/>
        <v>1</v>
      </c>
      <c r="S50" s="50">
        <v>4.0</v>
      </c>
      <c r="T50" s="51" t="s">
        <v>270</v>
      </c>
      <c r="U50" s="55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7"/>
    </row>
    <row r="51">
      <c r="A51" s="47">
        <v>50.0</v>
      </c>
      <c r="B51" s="48" t="s">
        <v>271</v>
      </c>
      <c r="C51" s="49" t="s">
        <v>193</v>
      </c>
      <c r="D51" s="50">
        <v>0.0</v>
      </c>
      <c r="E51" s="50" t="s">
        <v>55</v>
      </c>
      <c r="F51" s="50">
        <v>2021.0</v>
      </c>
      <c r="G51" s="50" t="s">
        <v>93</v>
      </c>
      <c r="H51" s="50" t="s">
        <v>25</v>
      </c>
      <c r="I51" s="50" t="s">
        <v>94</v>
      </c>
      <c r="J51" s="50" t="s">
        <v>189</v>
      </c>
      <c r="K51" s="50" t="s">
        <v>186</v>
      </c>
      <c r="L51" s="50">
        <v>0.0</v>
      </c>
      <c r="M51" s="50">
        <v>50.0</v>
      </c>
      <c r="N51" s="50" t="s">
        <v>48</v>
      </c>
      <c r="O51" s="50" t="s">
        <v>22</v>
      </c>
      <c r="P51" s="50">
        <v>1.0</v>
      </c>
      <c r="Q51" s="50" t="s">
        <v>16</v>
      </c>
      <c r="R51" s="50">
        <f t="shared" si="1"/>
        <v>1</v>
      </c>
      <c r="S51" s="50">
        <v>1.0</v>
      </c>
      <c r="T51" s="51" t="s">
        <v>270</v>
      </c>
      <c r="U51" s="55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7"/>
    </row>
    <row r="52">
      <c r="A52" s="58">
        <v>51.0</v>
      </c>
      <c r="B52" s="48" t="s">
        <v>272</v>
      </c>
      <c r="C52" s="49" t="s">
        <v>184</v>
      </c>
      <c r="D52" s="50">
        <v>1.0</v>
      </c>
      <c r="E52" s="50" t="s">
        <v>11</v>
      </c>
      <c r="F52" s="50">
        <v>2021.0</v>
      </c>
      <c r="G52" s="50" t="s">
        <v>95</v>
      </c>
      <c r="H52" s="50" t="s">
        <v>25</v>
      </c>
      <c r="I52" s="50" t="s">
        <v>96</v>
      </c>
      <c r="J52" s="50" t="s">
        <v>189</v>
      </c>
      <c r="K52" s="50" t="s">
        <v>190</v>
      </c>
      <c r="L52" s="50">
        <v>1.0</v>
      </c>
      <c r="M52" s="50">
        <v>66.0</v>
      </c>
      <c r="N52" s="50" t="s">
        <v>15</v>
      </c>
      <c r="O52" s="50" t="s">
        <v>30</v>
      </c>
      <c r="P52" s="50">
        <v>0.0</v>
      </c>
      <c r="Q52" s="50" t="s">
        <v>16</v>
      </c>
      <c r="R52" s="50">
        <f t="shared" si="1"/>
        <v>1</v>
      </c>
      <c r="S52" s="50">
        <v>1.0</v>
      </c>
      <c r="T52" s="51" t="s">
        <v>273</v>
      </c>
      <c r="U52" s="55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7"/>
    </row>
    <row r="53">
      <c r="A53" s="47">
        <v>52.0</v>
      </c>
      <c r="B53" s="60"/>
      <c r="C53" s="49" t="s">
        <v>29</v>
      </c>
      <c r="D53" s="50">
        <v>0.0</v>
      </c>
      <c r="E53" s="50" t="s">
        <v>40</v>
      </c>
      <c r="F53" s="50">
        <v>2021.0</v>
      </c>
      <c r="G53" s="50" t="s">
        <v>97</v>
      </c>
      <c r="H53" s="50" t="s">
        <v>25</v>
      </c>
      <c r="I53" s="50" t="s">
        <v>14</v>
      </c>
      <c r="J53" s="50" t="s">
        <v>185</v>
      </c>
      <c r="K53" s="50" t="s">
        <v>186</v>
      </c>
      <c r="L53" s="50">
        <v>0.0</v>
      </c>
      <c r="M53" s="50">
        <v>18.0</v>
      </c>
      <c r="N53" s="50" t="s">
        <v>45</v>
      </c>
      <c r="O53" s="50" t="s">
        <v>30</v>
      </c>
      <c r="P53" s="50">
        <v>0.0</v>
      </c>
      <c r="Q53" s="50" t="s">
        <v>16</v>
      </c>
      <c r="R53" s="50">
        <f t="shared" si="1"/>
        <v>1</v>
      </c>
      <c r="S53" s="50">
        <v>10.0</v>
      </c>
      <c r="T53" s="51" t="s">
        <v>274</v>
      </c>
      <c r="U53" s="55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7"/>
    </row>
    <row r="54">
      <c r="A54" s="47">
        <v>53.0</v>
      </c>
      <c r="B54" s="60"/>
      <c r="C54" s="49" t="s">
        <v>29</v>
      </c>
      <c r="D54" s="50">
        <v>0.0</v>
      </c>
      <c r="E54" s="50" t="s">
        <v>35</v>
      </c>
      <c r="F54" s="50">
        <v>2021.0</v>
      </c>
      <c r="G54" s="50" t="s">
        <v>98</v>
      </c>
      <c r="H54" s="50" t="s">
        <v>25</v>
      </c>
      <c r="I54" s="50" t="s">
        <v>14</v>
      </c>
      <c r="J54" s="50" t="s">
        <v>185</v>
      </c>
      <c r="K54" s="50" t="s">
        <v>259</v>
      </c>
      <c r="L54" s="50">
        <v>0.0</v>
      </c>
      <c r="M54" s="50">
        <v>53.0</v>
      </c>
      <c r="N54" s="50" t="s">
        <v>15</v>
      </c>
      <c r="O54" s="50" t="s">
        <v>30</v>
      </c>
      <c r="P54" s="50">
        <v>0.0</v>
      </c>
      <c r="Q54" s="50" t="s">
        <v>16</v>
      </c>
      <c r="R54" s="50">
        <f t="shared" si="1"/>
        <v>1</v>
      </c>
      <c r="S54" s="50">
        <v>2.0</v>
      </c>
      <c r="T54" s="51" t="s">
        <v>275</v>
      </c>
      <c r="U54" s="55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7"/>
    </row>
    <row r="55">
      <c r="A55" s="58">
        <v>54.0</v>
      </c>
      <c r="B55" s="60"/>
      <c r="C55" s="49" t="s">
        <v>193</v>
      </c>
      <c r="D55" s="50">
        <v>0.0</v>
      </c>
      <c r="E55" s="50" t="s">
        <v>32</v>
      </c>
      <c r="F55" s="50">
        <v>2021.0</v>
      </c>
      <c r="G55" s="50" t="s">
        <v>99</v>
      </c>
      <c r="H55" s="50" t="s">
        <v>25</v>
      </c>
      <c r="I55" s="50" t="s">
        <v>14</v>
      </c>
      <c r="J55" s="50" t="s">
        <v>185</v>
      </c>
      <c r="K55" s="50" t="s">
        <v>276</v>
      </c>
      <c r="L55" s="50">
        <v>0.0</v>
      </c>
      <c r="M55" s="50">
        <v>61.0</v>
      </c>
      <c r="N55" s="50" t="s">
        <v>15</v>
      </c>
      <c r="O55" s="50" t="s">
        <v>30</v>
      </c>
      <c r="P55" s="50">
        <v>0.0</v>
      </c>
      <c r="Q55" s="50" t="s">
        <v>16</v>
      </c>
      <c r="R55" s="50">
        <f t="shared" si="1"/>
        <v>1</v>
      </c>
      <c r="S55" s="50">
        <v>2.0</v>
      </c>
      <c r="T55" s="51" t="s">
        <v>277</v>
      </c>
      <c r="U55" s="55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7"/>
    </row>
    <row r="56">
      <c r="A56" s="47">
        <v>55.0</v>
      </c>
      <c r="B56" s="60"/>
      <c r="C56" s="49" t="s">
        <v>193</v>
      </c>
      <c r="D56" s="50">
        <v>0.0</v>
      </c>
      <c r="E56" s="50" t="s">
        <v>58</v>
      </c>
      <c r="F56" s="50">
        <v>2021.0</v>
      </c>
      <c r="G56" s="50" t="s">
        <v>100</v>
      </c>
      <c r="H56" s="50" t="s">
        <v>66</v>
      </c>
      <c r="I56" s="50" t="s">
        <v>66</v>
      </c>
      <c r="J56" s="50" t="s">
        <v>66</v>
      </c>
      <c r="K56" s="50" t="s">
        <v>17</v>
      </c>
      <c r="L56" s="50">
        <v>0.0</v>
      </c>
      <c r="M56" s="50">
        <v>43.0</v>
      </c>
      <c r="N56" s="50" t="s">
        <v>45</v>
      </c>
      <c r="O56" s="50" t="s">
        <v>30</v>
      </c>
      <c r="P56" s="50">
        <v>0.0</v>
      </c>
      <c r="Q56" s="50" t="s">
        <v>16</v>
      </c>
      <c r="R56" s="50">
        <f t="shared" si="1"/>
        <v>1</v>
      </c>
      <c r="S56" s="50">
        <v>1.0</v>
      </c>
      <c r="T56" s="51" t="s">
        <v>278</v>
      </c>
      <c r="U56" s="55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7"/>
    </row>
    <row r="57">
      <c r="A57" s="47">
        <v>56.0</v>
      </c>
      <c r="B57" s="48" t="s">
        <v>279</v>
      </c>
      <c r="C57" s="49" t="s">
        <v>193</v>
      </c>
      <c r="D57" s="50">
        <v>0.0</v>
      </c>
      <c r="E57" s="50" t="s">
        <v>23</v>
      </c>
      <c r="F57" s="50">
        <v>2022.0</v>
      </c>
      <c r="G57" s="50" t="s">
        <v>92</v>
      </c>
      <c r="H57" s="50" t="s">
        <v>25</v>
      </c>
      <c r="I57" s="50" t="s">
        <v>14</v>
      </c>
      <c r="J57" s="50" t="s">
        <v>185</v>
      </c>
      <c r="K57" s="50" t="s">
        <v>276</v>
      </c>
      <c r="L57" s="50">
        <v>0.0</v>
      </c>
      <c r="M57" s="50">
        <v>46.0</v>
      </c>
      <c r="N57" s="50" t="s">
        <v>101</v>
      </c>
      <c r="O57" s="50" t="s">
        <v>30</v>
      </c>
      <c r="P57" s="50">
        <v>0.0</v>
      </c>
      <c r="Q57" s="50" t="s">
        <v>16</v>
      </c>
      <c r="R57" s="50">
        <f t="shared" si="1"/>
        <v>1</v>
      </c>
      <c r="S57" s="50">
        <v>1.0</v>
      </c>
      <c r="T57" s="51" t="s">
        <v>280</v>
      </c>
      <c r="U57" s="55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7"/>
    </row>
    <row r="58">
      <c r="A58" s="58">
        <v>57.0</v>
      </c>
      <c r="B58" s="48" t="s">
        <v>281</v>
      </c>
      <c r="C58" s="49" t="s">
        <v>193</v>
      </c>
      <c r="D58" s="50">
        <v>0.0</v>
      </c>
      <c r="E58" s="50" t="s">
        <v>55</v>
      </c>
      <c r="F58" s="50">
        <v>2022.0</v>
      </c>
      <c r="G58" s="50" t="s">
        <v>102</v>
      </c>
      <c r="H58" s="50" t="s">
        <v>25</v>
      </c>
      <c r="I58" s="50" t="s">
        <v>96</v>
      </c>
      <c r="J58" s="50" t="s">
        <v>189</v>
      </c>
      <c r="K58" s="50" t="s">
        <v>190</v>
      </c>
      <c r="L58" s="50">
        <v>1.0</v>
      </c>
      <c r="M58" s="50">
        <v>53.0</v>
      </c>
      <c r="N58" s="50" t="s">
        <v>15</v>
      </c>
      <c r="O58" s="50" t="s">
        <v>30</v>
      </c>
      <c r="P58" s="50">
        <v>0.0</v>
      </c>
      <c r="Q58" s="50" t="s">
        <v>16</v>
      </c>
      <c r="R58" s="50">
        <f t="shared" si="1"/>
        <v>1</v>
      </c>
      <c r="S58" s="50">
        <v>1.0</v>
      </c>
      <c r="T58" s="51" t="s">
        <v>280</v>
      </c>
      <c r="U58" s="55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7"/>
    </row>
    <row r="59">
      <c r="A59" s="47">
        <v>58.0</v>
      </c>
      <c r="B59" s="48" t="s">
        <v>282</v>
      </c>
      <c r="C59" s="49" t="s">
        <v>184</v>
      </c>
      <c r="D59" s="50">
        <v>1.0</v>
      </c>
      <c r="E59" s="50" t="s">
        <v>18</v>
      </c>
      <c r="F59" s="50">
        <v>2022.0</v>
      </c>
      <c r="G59" s="50" t="s">
        <v>103</v>
      </c>
      <c r="H59" s="50" t="s">
        <v>25</v>
      </c>
      <c r="I59" s="50" t="s">
        <v>29</v>
      </c>
      <c r="J59" s="50" t="s">
        <v>189</v>
      </c>
      <c r="K59" s="50" t="s">
        <v>259</v>
      </c>
      <c r="L59" s="50">
        <v>0.0</v>
      </c>
      <c r="M59" s="50">
        <v>59.0</v>
      </c>
      <c r="N59" s="50" t="s">
        <v>48</v>
      </c>
      <c r="O59" s="50" t="s">
        <v>22</v>
      </c>
      <c r="P59" s="50">
        <v>1.0</v>
      </c>
      <c r="Q59" s="50" t="s">
        <v>16</v>
      </c>
      <c r="R59" s="50">
        <f t="shared" si="1"/>
        <v>1</v>
      </c>
      <c r="S59" s="50">
        <v>2.0</v>
      </c>
      <c r="T59" s="51" t="s">
        <v>283</v>
      </c>
      <c r="U59" s="55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7"/>
    </row>
    <row r="60">
      <c r="A60" s="47">
        <v>59.0</v>
      </c>
      <c r="B60" s="48" t="s">
        <v>284</v>
      </c>
      <c r="C60" s="49" t="s">
        <v>184</v>
      </c>
      <c r="D60" s="50">
        <v>1.0</v>
      </c>
      <c r="E60" s="50" t="s">
        <v>28</v>
      </c>
      <c r="F60" s="50">
        <v>2022.0</v>
      </c>
      <c r="G60" s="50" t="s">
        <v>85</v>
      </c>
      <c r="H60" s="50" t="s">
        <v>104</v>
      </c>
      <c r="I60" s="50" t="s">
        <v>105</v>
      </c>
      <c r="J60" s="50" t="s">
        <v>189</v>
      </c>
      <c r="K60" s="50" t="s">
        <v>186</v>
      </c>
      <c r="L60" s="50">
        <v>0.0</v>
      </c>
      <c r="M60" s="50">
        <v>25.0</v>
      </c>
      <c r="N60" s="50" t="s">
        <v>15</v>
      </c>
      <c r="O60" s="50" t="s">
        <v>30</v>
      </c>
      <c r="P60" s="50">
        <v>0.0</v>
      </c>
      <c r="Q60" s="50" t="s">
        <v>16</v>
      </c>
      <c r="R60" s="50">
        <f t="shared" si="1"/>
        <v>1</v>
      </c>
      <c r="S60" s="50" t="s">
        <v>17</v>
      </c>
      <c r="T60" s="51" t="s">
        <v>285</v>
      </c>
      <c r="U60" s="55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7"/>
    </row>
    <row r="61">
      <c r="A61" s="58">
        <v>60.0</v>
      </c>
      <c r="B61" s="48" t="s">
        <v>286</v>
      </c>
      <c r="C61" s="49" t="s">
        <v>29</v>
      </c>
      <c r="D61" s="50">
        <v>0.0</v>
      </c>
      <c r="E61" s="50" t="s">
        <v>40</v>
      </c>
      <c r="F61" s="50">
        <v>2022.0</v>
      </c>
      <c r="G61" s="50" t="s">
        <v>106</v>
      </c>
      <c r="H61" s="50" t="s">
        <v>25</v>
      </c>
      <c r="I61" s="50" t="s">
        <v>71</v>
      </c>
      <c r="J61" s="50" t="s">
        <v>189</v>
      </c>
      <c r="K61" s="50" t="s">
        <v>17</v>
      </c>
      <c r="L61" s="50">
        <v>0.0</v>
      </c>
      <c r="M61" s="50">
        <v>45.0</v>
      </c>
      <c r="N61" s="50" t="s">
        <v>107</v>
      </c>
      <c r="O61" s="50" t="s">
        <v>30</v>
      </c>
      <c r="P61" s="50">
        <v>0.0</v>
      </c>
      <c r="Q61" s="50" t="s">
        <v>16</v>
      </c>
      <c r="R61" s="50">
        <f t="shared" si="1"/>
        <v>1</v>
      </c>
      <c r="S61" s="50">
        <v>1.0</v>
      </c>
      <c r="T61" s="51" t="s">
        <v>287</v>
      </c>
      <c r="U61" s="55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7"/>
    </row>
    <row r="62">
      <c r="A62" s="47">
        <v>61.0</v>
      </c>
      <c r="B62" s="48" t="s">
        <v>288</v>
      </c>
      <c r="C62" s="49" t="s">
        <v>29</v>
      </c>
      <c r="D62" s="50">
        <v>0.0</v>
      </c>
      <c r="E62" s="50" t="s">
        <v>35</v>
      </c>
      <c r="F62" s="50">
        <v>2022.0</v>
      </c>
      <c r="G62" s="50" t="s">
        <v>108</v>
      </c>
      <c r="H62" s="50" t="s">
        <v>44</v>
      </c>
      <c r="I62" s="50" t="s">
        <v>29</v>
      </c>
      <c r="J62" s="50" t="s">
        <v>189</v>
      </c>
      <c r="K62" s="50" t="s">
        <v>276</v>
      </c>
      <c r="L62" s="50">
        <v>0.0</v>
      </c>
      <c r="M62" s="50">
        <v>18.0</v>
      </c>
      <c r="N62" s="50" t="s">
        <v>48</v>
      </c>
      <c r="O62" s="50" t="s">
        <v>22</v>
      </c>
      <c r="P62" s="50">
        <v>1.0</v>
      </c>
      <c r="Q62" s="50" t="s">
        <v>16</v>
      </c>
      <c r="R62" s="50">
        <f t="shared" si="1"/>
        <v>1</v>
      </c>
      <c r="S62" s="50">
        <v>1.0</v>
      </c>
      <c r="T62" s="51" t="s">
        <v>289</v>
      </c>
      <c r="U62" s="55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7"/>
    </row>
    <row r="63">
      <c r="A63" s="47">
        <v>62.0</v>
      </c>
      <c r="B63" s="48" t="s">
        <v>290</v>
      </c>
      <c r="C63" s="49" t="s">
        <v>193</v>
      </c>
      <c r="D63" s="50">
        <v>0.0</v>
      </c>
      <c r="E63" s="50" t="s">
        <v>23</v>
      </c>
      <c r="F63" s="50">
        <v>2022.0</v>
      </c>
      <c r="G63" s="50" t="s">
        <v>12</v>
      </c>
      <c r="H63" s="50" t="s">
        <v>25</v>
      </c>
      <c r="I63" s="50" t="s">
        <v>29</v>
      </c>
      <c r="J63" s="50" t="s">
        <v>189</v>
      </c>
      <c r="K63" s="50" t="s">
        <v>186</v>
      </c>
      <c r="L63" s="50">
        <v>0.0</v>
      </c>
      <c r="M63" s="50">
        <v>32.0</v>
      </c>
      <c r="N63" s="50" t="s">
        <v>60</v>
      </c>
      <c r="O63" s="50" t="s">
        <v>30</v>
      </c>
      <c r="P63" s="50">
        <v>0.0</v>
      </c>
      <c r="Q63" s="50" t="s">
        <v>16</v>
      </c>
      <c r="R63" s="50">
        <f t="shared" si="1"/>
        <v>1</v>
      </c>
      <c r="S63" s="50">
        <v>3.0</v>
      </c>
      <c r="T63" s="51" t="s">
        <v>291</v>
      </c>
      <c r="U63" s="55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7"/>
    </row>
    <row r="64">
      <c r="A64" s="58">
        <v>63.0</v>
      </c>
      <c r="B64" s="48" t="s">
        <v>292</v>
      </c>
      <c r="C64" s="49" t="s">
        <v>193</v>
      </c>
      <c r="D64" s="50">
        <v>0.0</v>
      </c>
      <c r="E64" s="50" t="s">
        <v>32</v>
      </c>
      <c r="F64" s="50">
        <v>2022.0</v>
      </c>
      <c r="G64" s="50" t="s">
        <v>109</v>
      </c>
      <c r="H64" s="50" t="s">
        <v>25</v>
      </c>
      <c r="I64" s="50" t="s">
        <v>66</v>
      </c>
      <c r="J64" s="50" t="s">
        <v>66</v>
      </c>
      <c r="K64" s="50" t="s">
        <v>17</v>
      </c>
      <c r="L64" s="50">
        <v>0.0</v>
      </c>
      <c r="M64" s="50">
        <v>27.0</v>
      </c>
      <c r="N64" s="50" t="s">
        <v>110</v>
      </c>
      <c r="O64" s="50" t="s">
        <v>30</v>
      </c>
      <c r="P64" s="50">
        <v>0.0</v>
      </c>
      <c r="Q64" s="50" t="s">
        <v>16</v>
      </c>
      <c r="R64" s="50">
        <f t="shared" si="1"/>
        <v>1</v>
      </c>
      <c r="S64" s="50">
        <v>1.0</v>
      </c>
      <c r="T64" s="51" t="s">
        <v>293</v>
      </c>
      <c r="U64" s="55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7"/>
    </row>
    <row r="65">
      <c r="A65" s="47">
        <v>64.0</v>
      </c>
      <c r="B65" s="48" t="s">
        <v>294</v>
      </c>
      <c r="C65" s="49" t="s">
        <v>184</v>
      </c>
      <c r="D65" s="50">
        <v>1.0</v>
      </c>
      <c r="E65" s="50" t="s">
        <v>18</v>
      </c>
      <c r="F65" s="50">
        <v>2022.0</v>
      </c>
      <c r="G65" s="50" t="s">
        <v>111</v>
      </c>
      <c r="H65" s="50" t="s">
        <v>25</v>
      </c>
      <c r="I65" s="50" t="s">
        <v>96</v>
      </c>
      <c r="J65" s="50" t="s">
        <v>189</v>
      </c>
      <c r="K65" s="50" t="s">
        <v>186</v>
      </c>
      <c r="L65" s="50">
        <v>0.0</v>
      </c>
      <c r="M65" s="50">
        <v>28.0</v>
      </c>
      <c r="N65" s="50" t="s">
        <v>48</v>
      </c>
      <c r="O65" s="50" t="s">
        <v>22</v>
      </c>
      <c r="P65" s="50">
        <v>1.0</v>
      </c>
      <c r="Q65" s="50" t="s">
        <v>16</v>
      </c>
      <c r="R65" s="50">
        <f t="shared" si="1"/>
        <v>1</v>
      </c>
      <c r="S65" s="50">
        <v>1.0</v>
      </c>
      <c r="T65" s="59"/>
      <c r="U65" s="55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7"/>
    </row>
    <row r="66">
      <c r="A66" s="47">
        <v>65.0</v>
      </c>
      <c r="B66" s="48" t="s">
        <v>295</v>
      </c>
      <c r="C66" s="49" t="s">
        <v>198</v>
      </c>
      <c r="D66" s="50">
        <v>0.0</v>
      </c>
      <c r="E66" s="50" t="s">
        <v>58</v>
      </c>
      <c r="F66" s="50">
        <v>2022.0</v>
      </c>
      <c r="G66" s="50" t="s">
        <v>86</v>
      </c>
      <c r="H66" s="50" t="s">
        <v>25</v>
      </c>
      <c r="I66" s="50" t="s">
        <v>29</v>
      </c>
      <c r="J66" s="50" t="s">
        <v>189</v>
      </c>
      <c r="K66" s="50" t="s">
        <v>276</v>
      </c>
      <c r="L66" s="50">
        <v>0.0</v>
      </c>
      <c r="M66" s="50">
        <v>71.0</v>
      </c>
      <c r="N66" s="50" t="s">
        <v>15</v>
      </c>
      <c r="O66" s="50" t="s">
        <v>30</v>
      </c>
      <c r="P66" s="50">
        <v>0.0</v>
      </c>
      <c r="Q66" s="50" t="s">
        <v>50</v>
      </c>
      <c r="R66" s="50">
        <f t="shared" si="1"/>
        <v>0</v>
      </c>
      <c r="S66" s="50">
        <v>1.0</v>
      </c>
      <c r="T66" s="51" t="s">
        <v>296</v>
      </c>
      <c r="U66" s="55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7"/>
    </row>
    <row r="67">
      <c r="A67" s="58">
        <v>66.0</v>
      </c>
      <c r="B67" s="48" t="s">
        <v>17</v>
      </c>
      <c r="C67" s="49" t="s">
        <v>29</v>
      </c>
      <c r="D67" s="50">
        <v>0.0</v>
      </c>
      <c r="E67" s="50" t="s">
        <v>35</v>
      </c>
      <c r="F67" s="50">
        <v>2022.0</v>
      </c>
      <c r="G67" s="50" t="s">
        <v>112</v>
      </c>
      <c r="H67" s="50" t="s">
        <v>25</v>
      </c>
      <c r="I67" s="50" t="s">
        <v>14</v>
      </c>
      <c r="J67" s="50" t="s">
        <v>185</v>
      </c>
      <c r="K67" s="50" t="s">
        <v>259</v>
      </c>
      <c r="L67" s="50">
        <v>0.0</v>
      </c>
      <c r="M67" s="50">
        <v>57.0</v>
      </c>
      <c r="N67" s="50" t="s">
        <v>15</v>
      </c>
      <c r="O67" s="50" t="s">
        <v>30</v>
      </c>
      <c r="P67" s="50">
        <v>0.0</v>
      </c>
      <c r="Q67" s="50" t="s">
        <v>16</v>
      </c>
      <c r="R67" s="50">
        <f t="shared" si="1"/>
        <v>1</v>
      </c>
      <c r="S67" s="50">
        <v>1.0</v>
      </c>
      <c r="T67" s="51" t="s">
        <v>297</v>
      </c>
      <c r="U67" s="55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7"/>
    </row>
    <row r="68">
      <c r="A68" s="47">
        <v>67.0</v>
      </c>
      <c r="B68" s="48" t="s">
        <v>298</v>
      </c>
      <c r="C68" s="49" t="s">
        <v>29</v>
      </c>
      <c r="D68" s="50">
        <v>0.0</v>
      </c>
      <c r="E68" s="50" t="s">
        <v>40</v>
      </c>
      <c r="F68" s="50">
        <v>2022.0</v>
      </c>
      <c r="G68" s="50" t="s">
        <v>113</v>
      </c>
      <c r="H68" s="50" t="s">
        <v>25</v>
      </c>
      <c r="I68" s="50" t="s">
        <v>14</v>
      </c>
      <c r="J68" s="50" t="s">
        <v>185</v>
      </c>
      <c r="K68" s="50" t="s">
        <v>276</v>
      </c>
      <c r="L68" s="50">
        <v>0.0</v>
      </c>
      <c r="M68" s="50">
        <v>40.0</v>
      </c>
      <c r="N68" s="50" t="s">
        <v>60</v>
      </c>
      <c r="O68" s="50" t="s">
        <v>30</v>
      </c>
      <c r="P68" s="50">
        <v>0.0</v>
      </c>
      <c r="Q68" s="50" t="s">
        <v>50</v>
      </c>
      <c r="R68" s="50">
        <f t="shared" si="1"/>
        <v>0</v>
      </c>
      <c r="S68" s="50">
        <v>2.0</v>
      </c>
      <c r="T68" s="51" t="s">
        <v>299</v>
      </c>
      <c r="U68" s="55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7"/>
    </row>
    <row r="69">
      <c r="A69" s="47">
        <v>68.0</v>
      </c>
      <c r="B69" s="48" t="s">
        <v>300</v>
      </c>
      <c r="C69" s="49" t="s">
        <v>193</v>
      </c>
      <c r="D69" s="50">
        <v>0.0</v>
      </c>
      <c r="E69" s="50" t="s">
        <v>23</v>
      </c>
      <c r="F69" s="50">
        <v>2022.0</v>
      </c>
      <c r="G69" s="50" t="s">
        <v>114</v>
      </c>
      <c r="H69" s="50" t="s">
        <v>25</v>
      </c>
      <c r="I69" s="50" t="s">
        <v>29</v>
      </c>
      <c r="J69" s="50" t="s">
        <v>189</v>
      </c>
      <c r="K69" s="50" t="s">
        <v>186</v>
      </c>
      <c r="L69" s="50">
        <v>0.0</v>
      </c>
      <c r="M69" s="50">
        <v>65.0</v>
      </c>
      <c r="N69" s="50" t="s">
        <v>115</v>
      </c>
      <c r="O69" s="50" t="s">
        <v>30</v>
      </c>
      <c r="P69" s="50">
        <v>0.0</v>
      </c>
      <c r="Q69" s="50" t="s">
        <v>16</v>
      </c>
      <c r="R69" s="50">
        <f t="shared" si="1"/>
        <v>1</v>
      </c>
      <c r="S69" s="50">
        <v>1.0</v>
      </c>
      <c r="T69" s="51" t="s">
        <v>301</v>
      </c>
      <c r="U69" s="55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7"/>
    </row>
    <row r="70">
      <c r="A70" s="58">
        <v>69.0</v>
      </c>
      <c r="B70" s="48" t="s">
        <v>302</v>
      </c>
      <c r="C70" s="49" t="s">
        <v>29</v>
      </c>
      <c r="D70" s="50">
        <v>0.0</v>
      </c>
      <c r="E70" s="50" t="s">
        <v>64</v>
      </c>
      <c r="F70" s="50">
        <v>2022.0</v>
      </c>
      <c r="G70" s="50" t="s">
        <v>111</v>
      </c>
      <c r="H70" s="50" t="s">
        <v>25</v>
      </c>
      <c r="I70" s="50" t="s">
        <v>96</v>
      </c>
      <c r="J70" s="50" t="s">
        <v>189</v>
      </c>
      <c r="K70" s="50" t="s">
        <v>186</v>
      </c>
      <c r="L70" s="50">
        <v>0.0</v>
      </c>
      <c r="M70" s="50">
        <v>19.0</v>
      </c>
      <c r="N70" s="50" t="s">
        <v>48</v>
      </c>
      <c r="O70" s="50" t="s">
        <v>22</v>
      </c>
      <c r="P70" s="50">
        <v>1.0</v>
      </c>
      <c r="Q70" s="50" t="s">
        <v>50</v>
      </c>
      <c r="R70" s="50">
        <f t="shared" si="1"/>
        <v>0</v>
      </c>
      <c r="S70" s="50">
        <v>1.0</v>
      </c>
      <c r="T70" s="51" t="s">
        <v>303</v>
      </c>
      <c r="U70" s="55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7"/>
    </row>
    <row r="71">
      <c r="A71" s="47">
        <v>70.0</v>
      </c>
      <c r="B71" s="60"/>
      <c r="C71" s="49" t="s">
        <v>29</v>
      </c>
      <c r="D71" s="50">
        <v>0.0</v>
      </c>
      <c r="E71" s="50" t="s">
        <v>40</v>
      </c>
      <c r="F71" s="50">
        <v>2022.0</v>
      </c>
      <c r="G71" s="50" t="s">
        <v>116</v>
      </c>
      <c r="H71" s="50" t="s">
        <v>44</v>
      </c>
      <c r="I71" s="50" t="s">
        <v>29</v>
      </c>
      <c r="J71" s="50" t="s">
        <v>189</v>
      </c>
      <c r="K71" s="50" t="s">
        <v>186</v>
      </c>
      <c r="L71" s="50">
        <v>0.0</v>
      </c>
      <c r="M71" s="50">
        <v>36.0</v>
      </c>
      <c r="N71" s="50" t="s">
        <v>81</v>
      </c>
      <c r="O71" s="50" t="s">
        <v>30</v>
      </c>
      <c r="P71" s="50">
        <v>0.0</v>
      </c>
      <c r="Q71" s="50" t="s">
        <v>16</v>
      </c>
      <c r="R71" s="50">
        <f t="shared" si="1"/>
        <v>1</v>
      </c>
      <c r="S71" s="50" t="s">
        <v>17</v>
      </c>
      <c r="T71" s="51" t="s">
        <v>304</v>
      </c>
      <c r="U71" s="55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7"/>
    </row>
    <row r="72">
      <c r="A72" s="47">
        <v>71.0</v>
      </c>
      <c r="B72" s="60"/>
      <c r="C72" s="49" t="s">
        <v>193</v>
      </c>
      <c r="D72" s="50">
        <v>0.0</v>
      </c>
      <c r="E72" s="50" t="s">
        <v>32</v>
      </c>
      <c r="F72" s="50">
        <v>2022.0</v>
      </c>
      <c r="G72" s="50" t="s">
        <v>117</v>
      </c>
      <c r="H72" s="50" t="s">
        <v>25</v>
      </c>
      <c r="I72" s="50" t="s">
        <v>54</v>
      </c>
      <c r="J72" s="50" t="s">
        <v>189</v>
      </c>
      <c r="K72" s="50" t="s">
        <v>17</v>
      </c>
      <c r="L72" s="50">
        <v>0.0</v>
      </c>
      <c r="M72" s="50" t="s">
        <v>17</v>
      </c>
      <c r="N72" s="50" t="s">
        <v>17</v>
      </c>
      <c r="O72" s="50" t="s">
        <v>17</v>
      </c>
      <c r="P72" s="50">
        <v>0.0</v>
      </c>
      <c r="Q72" s="50" t="s">
        <v>16</v>
      </c>
      <c r="R72" s="50">
        <f t="shared" si="1"/>
        <v>1</v>
      </c>
      <c r="S72" s="50" t="s">
        <v>17</v>
      </c>
      <c r="T72" s="59"/>
      <c r="U72" s="55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7"/>
    </row>
    <row r="73">
      <c r="A73" s="58">
        <v>72.0</v>
      </c>
      <c r="B73" s="60"/>
      <c r="C73" s="49" t="s">
        <v>29</v>
      </c>
      <c r="D73" s="50">
        <v>0.0</v>
      </c>
      <c r="E73" s="50" t="s">
        <v>40</v>
      </c>
      <c r="F73" s="50">
        <v>2022.0</v>
      </c>
      <c r="G73" s="50" t="s">
        <v>118</v>
      </c>
      <c r="H73" s="50" t="s">
        <v>25</v>
      </c>
      <c r="I73" s="50" t="s">
        <v>14</v>
      </c>
      <c r="J73" s="50" t="s">
        <v>185</v>
      </c>
      <c r="K73" s="50" t="s">
        <v>259</v>
      </c>
      <c r="L73" s="50">
        <v>0.0</v>
      </c>
      <c r="M73" s="50">
        <v>62.0</v>
      </c>
      <c r="N73" s="50" t="s">
        <v>48</v>
      </c>
      <c r="O73" s="50" t="s">
        <v>22</v>
      </c>
      <c r="P73" s="50">
        <v>1.0</v>
      </c>
      <c r="Q73" s="50" t="s">
        <v>16</v>
      </c>
      <c r="R73" s="50">
        <f t="shared" si="1"/>
        <v>1</v>
      </c>
      <c r="S73" s="50" t="s">
        <v>17</v>
      </c>
      <c r="T73" s="51" t="s">
        <v>305</v>
      </c>
      <c r="U73" s="55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7"/>
    </row>
    <row r="74">
      <c r="A74" s="47">
        <v>73.0</v>
      </c>
      <c r="B74" s="60"/>
      <c r="C74" s="49" t="s">
        <v>184</v>
      </c>
      <c r="D74" s="50">
        <v>1.0</v>
      </c>
      <c r="E74" s="50" t="s">
        <v>53</v>
      </c>
      <c r="F74" s="50">
        <v>2022.0</v>
      </c>
      <c r="G74" s="50" t="s">
        <v>119</v>
      </c>
      <c r="H74" s="50" t="s">
        <v>25</v>
      </c>
      <c r="I74" s="50" t="s">
        <v>14</v>
      </c>
      <c r="J74" s="50" t="s">
        <v>185</v>
      </c>
      <c r="K74" s="50" t="s">
        <v>186</v>
      </c>
      <c r="L74" s="50">
        <v>0.0</v>
      </c>
      <c r="M74" s="50">
        <v>67.0</v>
      </c>
      <c r="N74" s="50" t="s">
        <v>120</v>
      </c>
      <c r="O74" s="50" t="s">
        <v>30</v>
      </c>
      <c r="P74" s="50">
        <v>0.0</v>
      </c>
      <c r="Q74" s="50" t="s">
        <v>16</v>
      </c>
      <c r="R74" s="50">
        <f t="shared" si="1"/>
        <v>1</v>
      </c>
      <c r="S74" s="50" t="s">
        <v>17</v>
      </c>
      <c r="T74" s="51" t="s">
        <v>306</v>
      </c>
      <c r="U74" s="55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7"/>
    </row>
    <row r="75">
      <c r="A75" s="47">
        <v>74.0</v>
      </c>
      <c r="B75" s="60"/>
      <c r="C75" s="49" t="s">
        <v>193</v>
      </c>
      <c r="D75" s="50">
        <v>0.0</v>
      </c>
      <c r="E75" s="50" t="s">
        <v>23</v>
      </c>
      <c r="F75" s="50">
        <v>2022.0</v>
      </c>
      <c r="G75" s="50" t="s">
        <v>121</v>
      </c>
      <c r="H75" s="50" t="s">
        <v>66</v>
      </c>
      <c r="I75" s="50" t="s">
        <v>66</v>
      </c>
      <c r="J75" s="50" t="s">
        <v>66</v>
      </c>
      <c r="K75" s="50" t="s">
        <v>17</v>
      </c>
      <c r="L75" s="50">
        <v>0.0</v>
      </c>
      <c r="M75" s="50" t="s">
        <v>122</v>
      </c>
      <c r="N75" s="50" t="s">
        <v>17</v>
      </c>
      <c r="O75" s="50" t="s">
        <v>17</v>
      </c>
      <c r="P75" s="50">
        <v>0.0</v>
      </c>
      <c r="Q75" s="50" t="s">
        <v>16</v>
      </c>
      <c r="R75" s="50">
        <f t="shared" si="1"/>
        <v>1</v>
      </c>
      <c r="S75" s="50">
        <v>1.0</v>
      </c>
      <c r="T75" s="51" t="s">
        <v>307</v>
      </c>
      <c r="U75" s="55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7"/>
    </row>
    <row r="76">
      <c r="A76" s="58">
        <v>75.0</v>
      </c>
      <c r="B76" s="48" t="s">
        <v>308</v>
      </c>
      <c r="C76" s="49" t="s">
        <v>193</v>
      </c>
      <c r="D76" s="50">
        <v>0.0</v>
      </c>
      <c r="E76" s="50" t="s">
        <v>23</v>
      </c>
      <c r="F76" s="50">
        <v>2019.0</v>
      </c>
      <c r="G76" s="50" t="s">
        <v>123</v>
      </c>
      <c r="H76" s="50" t="s">
        <v>25</v>
      </c>
      <c r="I76" s="50" t="s">
        <v>83</v>
      </c>
      <c r="J76" s="50" t="s">
        <v>252</v>
      </c>
      <c r="K76" s="50" t="s">
        <v>186</v>
      </c>
      <c r="L76" s="50">
        <v>0.0</v>
      </c>
      <c r="M76" s="50">
        <v>28.0</v>
      </c>
      <c r="N76" s="50" t="s">
        <v>48</v>
      </c>
      <c r="O76" s="50" t="s">
        <v>22</v>
      </c>
      <c r="P76" s="50">
        <v>1.0</v>
      </c>
      <c r="Q76" s="50" t="s">
        <v>50</v>
      </c>
      <c r="R76" s="50">
        <f t="shared" si="1"/>
        <v>0</v>
      </c>
      <c r="S76" s="50">
        <v>1.0</v>
      </c>
      <c r="T76" s="51" t="s">
        <v>309</v>
      </c>
      <c r="U76" s="55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7"/>
    </row>
    <row r="77">
      <c r="A77" s="47">
        <v>76.0</v>
      </c>
      <c r="B77" s="48" t="s">
        <v>310</v>
      </c>
      <c r="C77" s="49" t="s">
        <v>193</v>
      </c>
      <c r="D77" s="50">
        <v>0.0</v>
      </c>
      <c r="E77" s="50" t="s">
        <v>32</v>
      </c>
      <c r="F77" s="50">
        <v>2013.0</v>
      </c>
      <c r="G77" s="50" t="s">
        <v>124</v>
      </c>
      <c r="H77" s="50" t="s">
        <v>125</v>
      </c>
      <c r="I77" s="50" t="s">
        <v>71</v>
      </c>
      <c r="J77" s="50" t="s">
        <v>189</v>
      </c>
      <c r="K77" s="50" t="s">
        <v>186</v>
      </c>
      <c r="L77" s="50">
        <v>0.0</v>
      </c>
      <c r="M77" s="50">
        <v>56.0</v>
      </c>
      <c r="N77" s="50" t="s">
        <v>15</v>
      </c>
      <c r="O77" s="50" t="s">
        <v>30</v>
      </c>
      <c r="P77" s="50">
        <v>0.0</v>
      </c>
      <c r="Q77" s="50" t="s">
        <v>50</v>
      </c>
      <c r="R77" s="50">
        <f t="shared" si="1"/>
        <v>0</v>
      </c>
      <c r="S77" s="50">
        <v>2.0</v>
      </c>
      <c r="T77" s="51" t="s">
        <v>311</v>
      </c>
      <c r="U77" s="55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7"/>
    </row>
    <row r="78">
      <c r="A78" s="47">
        <v>77.0</v>
      </c>
      <c r="B78" s="48" t="s">
        <v>312</v>
      </c>
      <c r="C78" s="49" t="s">
        <v>193</v>
      </c>
      <c r="D78" s="50">
        <v>0.0</v>
      </c>
      <c r="E78" s="50" t="s">
        <v>23</v>
      </c>
      <c r="F78" s="50">
        <v>2014.0</v>
      </c>
      <c r="G78" s="50" t="s">
        <v>126</v>
      </c>
      <c r="H78" s="50" t="s">
        <v>125</v>
      </c>
      <c r="I78" s="50" t="s">
        <v>71</v>
      </c>
      <c r="J78" s="50" t="s">
        <v>189</v>
      </c>
      <c r="K78" s="50" t="s">
        <v>186</v>
      </c>
      <c r="L78" s="50">
        <v>0.0</v>
      </c>
      <c r="M78" s="50">
        <v>37.0</v>
      </c>
      <c r="N78" s="50" t="s">
        <v>127</v>
      </c>
      <c r="O78" s="50" t="s">
        <v>30</v>
      </c>
      <c r="P78" s="50">
        <v>0.0</v>
      </c>
      <c r="Q78" s="50" t="s">
        <v>16</v>
      </c>
      <c r="R78" s="50">
        <f t="shared" si="1"/>
        <v>1</v>
      </c>
      <c r="S78" s="50">
        <v>3.0</v>
      </c>
      <c r="T78" s="51" t="s">
        <v>313</v>
      </c>
      <c r="U78" s="55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7"/>
    </row>
    <row r="79">
      <c r="A79" s="58">
        <v>78.0</v>
      </c>
      <c r="B79" s="48" t="s">
        <v>314</v>
      </c>
      <c r="C79" s="49" t="s">
        <v>193</v>
      </c>
      <c r="D79" s="50">
        <v>0.0</v>
      </c>
      <c r="E79" s="50" t="s">
        <v>23</v>
      </c>
      <c r="F79" s="50">
        <v>2016.0</v>
      </c>
      <c r="G79" s="50" t="s">
        <v>128</v>
      </c>
      <c r="H79" s="50" t="s">
        <v>125</v>
      </c>
      <c r="I79" s="50" t="s">
        <v>71</v>
      </c>
      <c r="J79" s="50" t="s">
        <v>189</v>
      </c>
      <c r="K79" s="50" t="s">
        <v>186</v>
      </c>
      <c r="L79" s="50">
        <v>0.0</v>
      </c>
      <c r="M79" s="50">
        <v>39.0</v>
      </c>
      <c r="N79" s="50" t="s">
        <v>48</v>
      </c>
      <c r="O79" s="50" t="s">
        <v>22</v>
      </c>
      <c r="P79" s="50">
        <v>1.0</v>
      </c>
      <c r="Q79" s="50" t="s">
        <v>16</v>
      </c>
      <c r="R79" s="50">
        <f t="shared" si="1"/>
        <v>1</v>
      </c>
      <c r="S79" s="50">
        <v>5.0</v>
      </c>
      <c r="T79" s="51" t="s">
        <v>315</v>
      </c>
      <c r="U79" s="55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7"/>
    </row>
    <row r="80">
      <c r="A80" s="47">
        <v>79.0</v>
      </c>
      <c r="B80" s="48" t="s">
        <v>316</v>
      </c>
      <c r="C80" s="49" t="s">
        <v>193</v>
      </c>
      <c r="D80" s="50">
        <v>0.0</v>
      </c>
      <c r="E80" s="50" t="s">
        <v>32</v>
      </c>
      <c r="F80" s="50">
        <v>2017.0</v>
      </c>
      <c r="G80" s="50" t="s">
        <v>51</v>
      </c>
      <c r="H80" s="50" t="s">
        <v>125</v>
      </c>
      <c r="I80" s="50" t="s">
        <v>71</v>
      </c>
      <c r="J80" s="50" t="s">
        <v>189</v>
      </c>
      <c r="K80" s="50" t="s">
        <v>186</v>
      </c>
      <c r="L80" s="50">
        <v>0.0</v>
      </c>
      <c r="M80" s="50">
        <v>38.0</v>
      </c>
      <c r="N80" s="50" t="s">
        <v>15</v>
      </c>
      <c r="O80" s="50" t="s">
        <v>30</v>
      </c>
      <c r="P80" s="50">
        <v>0.0</v>
      </c>
      <c r="Q80" s="50" t="s">
        <v>16</v>
      </c>
      <c r="R80" s="50">
        <f t="shared" si="1"/>
        <v>1</v>
      </c>
      <c r="S80" s="50">
        <v>2.0</v>
      </c>
      <c r="T80" s="51" t="s">
        <v>317</v>
      </c>
      <c r="U80" s="55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7"/>
    </row>
    <row r="81">
      <c r="A81" s="47">
        <v>80.0</v>
      </c>
      <c r="B81" s="48" t="s">
        <v>318</v>
      </c>
      <c r="C81" s="49" t="s">
        <v>198</v>
      </c>
      <c r="D81" s="50">
        <v>0.0</v>
      </c>
      <c r="E81" s="50" t="s">
        <v>58</v>
      </c>
      <c r="F81" s="50">
        <v>2017.0</v>
      </c>
      <c r="G81" s="50" t="s">
        <v>69</v>
      </c>
      <c r="H81" s="50" t="s">
        <v>125</v>
      </c>
      <c r="I81" s="50" t="s">
        <v>71</v>
      </c>
      <c r="J81" s="50" t="s">
        <v>189</v>
      </c>
      <c r="K81" s="50" t="s">
        <v>17</v>
      </c>
      <c r="L81" s="50">
        <v>0.0</v>
      </c>
      <c r="M81" s="50" t="s">
        <v>17</v>
      </c>
      <c r="N81" s="50" t="s">
        <v>17</v>
      </c>
      <c r="O81" s="50" t="s">
        <v>30</v>
      </c>
      <c r="P81" s="50">
        <v>0.0</v>
      </c>
      <c r="Q81" s="50" t="s">
        <v>50</v>
      </c>
      <c r="R81" s="50">
        <f t="shared" si="1"/>
        <v>0</v>
      </c>
      <c r="S81" s="50" t="s">
        <v>17</v>
      </c>
      <c r="T81" s="51" t="s">
        <v>319</v>
      </c>
      <c r="U81" s="55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7"/>
    </row>
    <row r="82">
      <c r="A82" s="58">
        <v>81.0</v>
      </c>
      <c r="B82" s="48" t="s">
        <v>320</v>
      </c>
      <c r="C82" s="49" t="s">
        <v>193</v>
      </c>
      <c r="D82" s="50">
        <v>0.0</v>
      </c>
      <c r="E82" s="50" t="s">
        <v>23</v>
      </c>
      <c r="F82" s="50">
        <v>2022.0</v>
      </c>
      <c r="G82" s="50" t="s">
        <v>128</v>
      </c>
      <c r="H82" s="50" t="s">
        <v>125</v>
      </c>
      <c r="I82" s="50" t="s">
        <v>71</v>
      </c>
      <c r="J82" s="50" t="s">
        <v>189</v>
      </c>
      <c r="K82" s="50" t="s">
        <v>186</v>
      </c>
      <c r="L82" s="50">
        <v>0.0</v>
      </c>
      <c r="M82" s="50">
        <v>19.0</v>
      </c>
      <c r="N82" s="50" t="s">
        <v>15</v>
      </c>
      <c r="O82" s="50" t="s">
        <v>30</v>
      </c>
      <c r="P82" s="50">
        <v>0.0</v>
      </c>
      <c r="Q82" s="50" t="s">
        <v>16</v>
      </c>
      <c r="R82" s="50">
        <f t="shared" si="1"/>
        <v>1</v>
      </c>
      <c r="S82" s="50">
        <v>3.0</v>
      </c>
      <c r="T82" s="51" t="s">
        <v>321</v>
      </c>
      <c r="U82" s="55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7"/>
    </row>
    <row r="83">
      <c r="A83" s="47">
        <v>82.0</v>
      </c>
      <c r="B83" s="60"/>
      <c r="C83" s="49" t="s">
        <v>29</v>
      </c>
      <c r="D83" s="50">
        <v>0.0</v>
      </c>
      <c r="E83" s="50" t="s">
        <v>40</v>
      </c>
      <c r="F83" s="50">
        <v>2022.0</v>
      </c>
      <c r="G83" s="50" t="s">
        <v>129</v>
      </c>
      <c r="H83" s="50" t="s">
        <v>25</v>
      </c>
      <c r="I83" s="50" t="s">
        <v>71</v>
      </c>
      <c r="J83" s="50" t="s">
        <v>189</v>
      </c>
      <c r="K83" s="50" t="s">
        <v>186</v>
      </c>
      <c r="L83" s="50">
        <v>0.0</v>
      </c>
      <c r="M83" s="59"/>
      <c r="N83" s="50" t="s">
        <v>107</v>
      </c>
      <c r="O83" s="50" t="s">
        <v>30</v>
      </c>
      <c r="P83" s="50">
        <v>0.0</v>
      </c>
      <c r="Q83" s="50" t="s">
        <v>16</v>
      </c>
      <c r="R83" s="50">
        <f t="shared" si="1"/>
        <v>1</v>
      </c>
      <c r="S83" s="50">
        <v>1.0</v>
      </c>
      <c r="T83" s="51" t="s">
        <v>322</v>
      </c>
      <c r="U83" s="55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7"/>
    </row>
    <row r="84">
      <c r="A84" s="47">
        <v>83.0</v>
      </c>
      <c r="B84" s="48" t="s">
        <v>323</v>
      </c>
      <c r="C84" s="49" t="s">
        <v>198</v>
      </c>
      <c r="D84" s="50">
        <v>0.0</v>
      </c>
      <c r="E84" s="50" t="s">
        <v>31</v>
      </c>
      <c r="F84" s="50">
        <v>2022.0</v>
      </c>
      <c r="G84" s="50" t="s">
        <v>129</v>
      </c>
      <c r="H84" s="50" t="s">
        <v>130</v>
      </c>
      <c r="I84" s="50" t="s">
        <v>71</v>
      </c>
      <c r="J84" s="50" t="s">
        <v>189</v>
      </c>
      <c r="K84" s="50" t="s">
        <v>186</v>
      </c>
      <c r="L84" s="50">
        <v>0.0</v>
      </c>
      <c r="M84" s="50">
        <v>31.0</v>
      </c>
      <c r="N84" s="50" t="s">
        <v>48</v>
      </c>
      <c r="O84" s="50" t="s">
        <v>22</v>
      </c>
      <c r="P84" s="50">
        <v>1.0</v>
      </c>
      <c r="Q84" s="50" t="s">
        <v>16</v>
      </c>
      <c r="R84" s="50">
        <f t="shared" si="1"/>
        <v>1</v>
      </c>
      <c r="S84" s="50">
        <v>3.0</v>
      </c>
      <c r="T84" s="51" t="s">
        <v>324</v>
      </c>
      <c r="U84" s="55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7"/>
    </row>
    <row r="85">
      <c r="A85" s="58">
        <v>84.0</v>
      </c>
      <c r="B85" s="48" t="s">
        <v>325</v>
      </c>
      <c r="C85" s="49" t="s">
        <v>193</v>
      </c>
      <c r="D85" s="50">
        <v>0.0</v>
      </c>
      <c r="E85" s="50" t="s">
        <v>55</v>
      </c>
      <c r="F85" s="50">
        <v>2022.0</v>
      </c>
      <c r="G85" s="50" t="s">
        <v>131</v>
      </c>
      <c r="H85" s="50" t="s">
        <v>125</v>
      </c>
      <c r="I85" s="50" t="s">
        <v>71</v>
      </c>
      <c r="J85" s="50" t="s">
        <v>189</v>
      </c>
      <c r="K85" s="50" t="s">
        <v>186</v>
      </c>
      <c r="L85" s="50">
        <v>0.0</v>
      </c>
      <c r="M85" s="50">
        <v>38.0</v>
      </c>
      <c r="N85" s="50" t="s">
        <v>48</v>
      </c>
      <c r="O85" s="50" t="s">
        <v>22</v>
      </c>
      <c r="P85" s="50">
        <v>1.0</v>
      </c>
      <c r="Q85" s="50" t="s">
        <v>16</v>
      </c>
      <c r="R85" s="50">
        <f t="shared" si="1"/>
        <v>1</v>
      </c>
      <c r="S85" s="50">
        <v>1.0</v>
      </c>
      <c r="T85" s="51" t="s">
        <v>326</v>
      </c>
      <c r="U85" s="55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7"/>
    </row>
    <row r="86">
      <c r="A86" s="47">
        <v>85.0</v>
      </c>
      <c r="B86" s="60"/>
      <c r="C86" s="49" t="s">
        <v>193</v>
      </c>
      <c r="D86" s="50">
        <v>0.0</v>
      </c>
      <c r="E86" s="50" t="s">
        <v>23</v>
      </c>
      <c r="F86" s="50">
        <v>2022.0</v>
      </c>
      <c r="G86" s="50" t="s">
        <v>132</v>
      </c>
      <c r="H86" s="50" t="s">
        <v>133</v>
      </c>
      <c r="I86" s="50" t="s">
        <v>71</v>
      </c>
      <c r="J86" s="50" t="s">
        <v>189</v>
      </c>
      <c r="K86" s="50" t="s">
        <v>186</v>
      </c>
      <c r="L86" s="50">
        <v>0.0</v>
      </c>
      <c r="M86" s="59"/>
      <c r="N86" s="59"/>
      <c r="O86" s="59"/>
      <c r="P86" s="50">
        <v>1.0</v>
      </c>
      <c r="Q86" s="50" t="s">
        <v>16</v>
      </c>
      <c r="R86" s="50">
        <f t="shared" si="1"/>
        <v>1</v>
      </c>
      <c r="S86" s="50">
        <v>1.0</v>
      </c>
      <c r="T86" s="51" t="s">
        <v>327</v>
      </c>
      <c r="U86" s="55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7"/>
    </row>
    <row r="87">
      <c r="A87" s="47">
        <v>86.0</v>
      </c>
      <c r="B87" s="48" t="s">
        <v>328</v>
      </c>
      <c r="C87" s="49" t="s">
        <v>193</v>
      </c>
      <c r="D87" s="50">
        <v>0.0</v>
      </c>
      <c r="E87" s="50" t="s">
        <v>58</v>
      </c>
      <c r="F87" s="50">
        <v>2022.0</v>
      </c>
      <c r="G87" s="50" t="s">
        <v>134</v>
      </c>
      <c r="H87" s="50" t="s">
        <v>135</v>
      </c>
      <c r="I87" s="50" t="s">
        <v>71</v>
      </c>
      <c r="J87" s="50" t="s">
        <v>189</v>
      </c>
      <c r="K87" s="50" t="s">
        <v>186</v>
      </c>
      <c r="L87" s="50">
        <v>0.0</v>
      </c>
      <c r="M87" s="50">
        <v>40.0</v>
      </c>
      <c r="N87" s="50" t="s">
        <v>48</v>
      </c>
      <c r="O87" s="50" t="s">
        <v>22</v>
      </c>
      <c r="P87" s="50">
        <v>1.0</v>
      </c>
      <c r="Q87" s="50" t="s">
        <v>16</v>
      </c>
      <c r="R87" s="50">
        <f t="shared" si="1"/>
        <v>1</v>
      </c>
      <c r="S87" s="50">
        <v>1.0</v>
      </c>
      <c r="T87" s="51" t="s">
        <v>329</v>
      </c>
      <c r="U87" s="55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7"/>
    </row>
    <row r="88">
      <c r="A88" s="58">
        <v>87.0</v>
      </c>
      <c r="B88" s="60"/>
      <c r="C88" s="49" t="s">
        <v>198</v>
      </c>
      <c r="D88" s="50">
        <v>0.0</v>
      </c>
      <c r="E88" s="50" t="s">
        <v>11</v>
      </c>
      <c r="F88" s="50">
        <v>2022.0</v>
      </c>
      <c r="G88" s="50" t="s">
        <v>136</v>
      </c>
      <c r="H88" s="50" t="s">
        <v>137</v>
      </c>
      <c r="I88" s="50" t="s">
        <v>71</v>
      </c>
      <c r="J88" s="50" t="s">
        <v>189</v>
      </c>
      <c r="K88" s="50" t="s">
        <v>186</v>
      </c>
      <c r="L88" s="50">
        <v>0.0</v>
      </c>
      <c r="M88" s="50">
        <v>70.0</v>
      </c>
      <c r="N88" s="50" t="s">
        <v>48</v>
      </c>
      <c r="O88" s="50" t="s">
        <v>22</v>
      </c>
      <c r="P88" s="50">
        <v>1.0</v>
      </c>
      <c r="Q88" s="50" t="s">
        <v>16</v>
      </c>
      <c r="R88" s="50">
        <f t="shared" si="1"/>
        <v>1</v>
      </c>
      <c r="S88" s="50">
        <v>1.0</v>
      </c>
      <c r="T88" s="51" t="s">
        <v>330</v>
      </c>
      <c r="U88" s="55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7"/>
    </row>
    <row r="89">
      <c r="A89" s="47">
        <v>88.0</v>
      </c>
      <c r="B89" s="60"/>
      <c r="C89" s="49" t="s">
        <v>193</v>
      </c>
      <c r="D89" s="50">
        <v>0.0</v>
      </c>
      <c r="E89" s="50" t="s">
        <v>55</v>
      </c>
      <c r="F89" s="50">
        <v>2022.0</v>
      </c>
      <c r="G89" s="50" t="s">
        <v>138</v>
      </c>
      <c r="H89" s="50" t="s">
        <v>139</v>
      </c>
      <c r="I89" s="50" t="s">
        <v>71</v>
      </c>
      <c r="J89" s="50" t="s">
        <v>252</v>
      </c>
      <c r="K89" s="50" t="s">
        <v>186</v>
      </c>
      <c r="L89" s="50">
        <v>0.0</v>
      </c>
      <c r="M89" s="50">
        <v>76.0</v>
      </c>
      <c r="N89" s="50" t="s">
        <v>48</v>
      </c>
      <c r="O89" s="50" t="s">
        <v>22</v>
      </c>
      <c r="P89" s="50">
        <v>1.0</v>
      </c>
      <c r="Q89" s="50" t="s">
        <v>16</v>
      </c>
      <c r="R89" s="50">
        <f t="shared" si="1"/>
        <v>1</v>
      </c>
      <c r="S89" s="50">
        <v>1.0</v>
      </c>
      <c r="T89" s="51" t="s">
        <v>331</v>
      </c>
      <c r="U89" s="55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7"/>
    </row>
    <row r="90">
      <c r="A90" s="47">
        <v>89.0</v>
      </c>
      <c r="B90" s="60"/>
      <c r="C90" s="49" t="s">
        <v>184</v>
      </c>
      <c r="D90" s="50">
        <v>1.0</v>
      </c>
      <c r="E90" s="50" t="s">
        <v>28</v>
      </c>
      <c r="F90" s="50">
        <v>2022.0</v>
      </c>
      <c r="G90" s="50" t="s">
        <v>140</v>
      </c>
      <c r="H90" s="50" t="s">
        <v>133</v>
      </c>
      <c r="I90" s="50" t="s">
        <v>71</v>
      </c>
      <c r="J90" s="50" t="s">
        <v>189</v>
      </c>
      <c r="K90" s="50" t="s">
        <v>186</v>
      </c>
      <c r="L90" s="50">
        <v>0.0</v>
      </c>
      <c r="M90" s="50" t="s">
        <v>17</v>
      </c>
      <c r="N90" s="50" t="s">
        <v>15</v>
      </c>
      <c r="O90" s="50" t="s">
        <v>30</v>
      </c>
      <c r="P90" s="50">
        <v>0.0</v>
      </c>
      <c r="Q90" s="50" t="s">
        <v>16</v>
      </c>
      <c r="R90" s="50">
        <f t="shared" si="1"/>
        <v>1</v>
      </c>
      <c r="S90" s="50">
        <v>4.0</v>
      </c>
      <c r="T90" s="51" t="s">
        <v>332</v>
      </c>
      <c r="U90" s="55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7"/>
    </row>
    <row r="91">
      <c r="A91" s="58">
        <v>90.0</v>
      </c>
      <c r="B91" s="48" t="s">
        <v>333</v>
      </c>
      <c r="C91" s="49" t="s">
        <v>193</v>
      </c>
      <c r="D91" s="50">
        <v>0.0</v>
      </c>
      <c r="E91" s="50" t="s">
        <v>23</v>
      </c>
      <c r="F91" s="50">
        <v>2021.0</v>
      </c>
      <c r="G91" s="50" t="s">
        <v>140</v>
      </c>
      <c r="H91" s="50" t="s">
        <v>139</v>
      </c>
      <c r="I91" s="50" t="s">
        <v>71</v>
      </c>
      <c r="J91" s="50" t="s">
        <v>189</v>
      </c>
      <c r="K91" s="50" t="s">
        <v>186</v>
      </c>
      <c r="L91" s="50">
        <v>0.0</v>
      </c>
      <c r="M91" s="50">
        <v>48.0</v>
      </c>
      <c r="N91" s="50" t="s">
        <v>48</v>
      </c>
      <c r="O91" s="50" t="s">
        <v>22</v>
      </c>
      <c r="P91" s="50">
        <v>1.0</v>
      </c>
      <c r="Q91" s="50" t="s">
        <v>16</v>
      </c>
      <c r="R91" s="50">
        <f t="shared" si="1"/>
        <v>1</v>
      </c>
      <c r="S91" s="50">
        <v>2.0</v>
      </c>
      <c r="T91" s="51" t="s">
        <v>334</v>
      </c>
      <c r="U91" s="55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7"/>
    </row>
    <row r="92">
      <c r="A92" s="47">
        <v>91.0</v>
      </c>
      <c r="B92" s="48" t="s">
        <v>335</v>
      </c>
      <c r="C92" s="49" t="s">
        <v>193</v>
      </c>
      <c r="D92" s="50">
        <v>0.0</v>
      </c>
      <c r="E92" s="50" t="s">
        <v>32</v>
      </c>
      <c r="F92" s="50">
        <v>2016.0</v>
      </c>
      <c r="G92" s="50" t="s">
        <v>141</v>
      </c>
      <c r="H92" s="50" t="s">
        <v>133</v>
      </c>
      <c r="I92" s="50" t="s">
        <v>71</v>
      </c>
      <c r="J92" s="50" t="s">
        <v>189</v>
      </c>
      <c r="K92" s="50" t="s">
        <v>186</v>
      </c>
      <c r="L92" s="50">
        <v>0.0</v>
      </c>
      <c r="M92" s="50">
        <v>34.0</v>
      </c>
      <c r="N92" s="50" t="s">
        <v>48</v>
      </c>
      <c r="O92" s="50" t="s">
        <v>22</v>
      </c>
      <c r="P92" s="50">
        <v>1.0</v>
      </c>
      <c r="Q92" s="50" t="s">
        <v>16</v>
      </c>
      <c r="R92" s="50">
        <f t="shared" si="1"/>
        <v>1</v>
      </c>
      <c r="S92" s="50">
        <v>2.0</v>
      </c>
      <c r="T92" s="51" t="s">
        <v>336</v>
      </c>
      <c r="U92" s="55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7"/>
    </row>
    <row r="93">
      <c r="A93" s="47">
        <v>92.0</v>
      </c>
      <c r="B93" s="48" t="s">
        <v>337</v>
      </c>
      <c r="C93" s="49" t="s">
        <v>193</v>
      </c>
      <c r="D93" s="50">
        <v>0.0</v>
      </c>
      <c r="E93" s="50" t="s">
        <v>58</v>
      </c>
      <c r="F93" s="50">
        <v>2020.0</v>
      </c>
      <c r="G93" s="50" t="s">
        <v>142</v>
      </c>
      <c r="H93" s="50" t="s">
        <v>125</v>
      </c>
      <c r="I93" s="50" t="s">
        <v>71</v>
      </c>
      <c r="J93" s="50" t="s">
        <v>189</v>
      </c>
      <c r="K93" s="50" t="s">
        <v>186</v>
      </c>
      <c r="L93" s="50">
        <v>0.0</v>
      </c>
      <c r="M93" s="50">
        <v>27.0</v>
      </c>
      <c r="N93" s="50" t="s">
        <v>48</v>
      </c>
      <c r="O93" s="50" t="s">
        <v>22</v>
      </c>
      <c r="P93" s="50">
        <v>1.0</v>
      </c>
      <c r="Q93" s="50" t="s">
        <v>16</v>
      </c>
      <c r="R93" s="50">
        <f t="shared" si="1"/>
        <v>1</v>
      </c>
      <c r="S93" s="50">
        <v>4.0</v>
      </c>
      <c r="T93" s="51" t="s">
        <v>338</v>
      </c>
      <c r="U93" s="55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7"/>
    </row>
    <row r="94">
      <c r="A94" s="58">
        <v>93.0</v>
      </c>
      <c r="B94" s="48" t="s">
        <v>339</v>
      </c>
      <c r="C94" s="49" t="s">
        <v>193</v>
      </c>
      <c r="D94" s="50">
        <v>0.0</v>
      </c>
      <c r="E94" s="50" t="s">
        <v>58</v>
      </c>
      <c r="F94" s="50">
        <v>2020.0</v>
      </c>
      <c r="G94" s="50" t="s">
        <v>142</v>
      </c>
      <c r="H94" s="50" t="s">
        <v>125</v>
      </c>
      <c r="I94" s="50" t="s">
        <v>71</v>
      </c>
      <c r="J94" s="50" t="s">
        <v>189</v>
      </c>
      <c r="K94" s="50" t="s">
        <v>186</v>
      </c>
      <c r="L94" s="50">
        <v>0.0</v>
      </c>
      <c r="M94" s="50">
        <v>21.0</v>
      </c>
      <c r="N94" s="50" t="s">
        <v>48</v>
      </c>
      <c r="O94" s="50" t="s">
        <v>22</v>
      </c>
      <c r="P94" s="50">
        <v>1.0</v>
      </c>
      <c r="Q94" s="50" t="s">
        <v>50</v>
      </c>
      <c r="R94" s="50">
        <f t="shared" si="1"/>
        <v>0</v>
      </c>
      <c r="S94" s="50">
        <v>4.0</v>
      </c>
      <c r="T94" s="51" t="s">
        <v>338</v>
      </c>
      <c r="U94" s="55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7"/>
    </row>
    <row r="95">
      <c r="A95" s="47">
        <v>94.0</v>
      </c>
      <c r="B95" s="48" t="s">
        <v>340</v>
      </c>
      <c r="C95" s="49" t="s">
        <v>193</v>
      </c>
      <c r="D95" s="50">
        <v>0.0</v>
      </c>
      <c r="E95" s="50" t="s">
        <v>55</v>
      </c>
      <c r="F95" s="50">
        <v>2019.0</v>
      </c>
      <c r="G95" s="50" t="s">
        <v>143</v>
      </c>
      <c r="H95" s="50" t="s">
        <v>133</v>
      </c>
      <c r="I95" s="50" t="s">
        <v>71</v>
      </c>
      <c r="J95" s="50" t="s">
        <v>189</v>
      </c>
      <c r="K95" s="50" t="s">
        <v>186</v>
      </c>
      <c r="L95" s="50">
        <v>0.0</v>
      </c>
      <c r="M95" s="50">
        <v>20.0</v>
      </c>
      <c r="N95" s="50" t="s">
        <v>48</v>
      </c>
      <c r="O95" s="50" t="s">
        <v>22</v>
      </c>
      <c r="P95" s="50">
        <v>1.0</v>
      </c>
      <c r="Q95" s="50" t="s">
        <v>16</v>
      </c>
      <c r="R95" s="50">
        <f t="shared" si="1"/>
        <v>1</v>
      </c>
      <c r="S95" s="50">
        <v>2.0</v>
      </c>
      <c r="T95" s="51" t="s">
        <v>341</v>
      </c>
      <c r="U95" s="55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7"/>
    </row>
    <row r="96">
      <c r="A96" s="47">
        <v>95.0</v>
      </c>
      <c r="B96" s="48" t="s">
        <v>342</v>
      </c>
      <c r="C96" s="49" t="s">
        <v>193</v>
      </c>
      <c r="D96" s="50">
        <v>0.0</v>
      </c>
      <c r="E96" s="50" t="s">
        <v>18</v>
      </c>
      <c r="F96" s="50">
        <v>2021.0</v>
      </c>
      <c r="G96" s="50" t="s">
        <v>144</v>
      </c>
      <c r="H96" s="50" t="s">
        <v>145</v>
      </c>
      <c r="I96" s="50" t="s">
        <v>71</v>
      </c>
      <c r="J96" s="50" t="s">
        <v>189</v>
      </c>
      <c r="K96" s="50" t="s">
        <v>190</v>
      </c>
      <c r="L96" s="50">
        <v>1.0</v>
      </c>
      <c r="M96" s="50">
        <v>22.0</v>
      </c>
      <c r="N96" s="50" t="s">
        <v>15</v>
      </c>
      <c r="O96" s="50" t="s">
        <v>30</v>
      </c>
      <c r="P96" s="50">
        <v>0.0</v>
      </c>
      <c r="Q96" s="50" t="s">
        <v>16</v>
      </c>
      <c r="R96" s="50">
        <f t="shared" si="1"/>
        <v>1</v>
      </c>
      <c r="S96" s="50">
        <v>1.0</v>
      </c>
      <c r="T96" s="51" t="s">
        <v>343</v>
      </c>
      <c r="U96" s="55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7"/>
    </row>
    <row r="97">
      <c r="A97" s="58">
        <v>96.0</v>
      </c>
      <c r="B97" s="60"/>
      <c r="C97" s="49" t="s">
        <v>193</v>
      </c>
      <c r="D97" s="50">
        <v>0.0</v>
      </c>
      <c r="E97" s="50" t="s">
        <v>23</v>
      </c>
      <c r="F97" s="50">
        <v>2016.0</v>
      </c>
      <c r="G97" s="50" t="s">
        <v>146</v>
      </c>
      <c r="H97" s="50" t="s">
        <v>130</v>
      </c>
      <c r="I97" s="50" t="s">
        <v>71</v>
      </c>
      <c r="J97" s="50" t="s">
        <v>189</v>
      </c>
      <c r="K97" s="50" t="s">
        <v>186</v>
      </c>
      <c r="L97" s="50">
        <v>0.0</v>
      </c>
      <c r="M97" s="50">
        <v>67.0</v>
      </c>
      <c r="N97" s="50" t="s">
        <v>15</v>
      </c>
      <c r="O97" s="50" t="s">
        <v>30</v>
      </c>
      <c r="P97" s="50">
        <v>0.0</v>
      </c>
      <c r="Q97" s="50" t="s">
        <v>16</v>
      </c>
      <c r="R97" s="50">
        <f t="shared" si="1"/>
        <v>1</v>
      </c>
      <c r="S97" s="50">
        <v>2.0</v>
      </c>
      <c r="T97" s="51" t="s">
        <v>344</v>
      </c>
      <c r="U97" s="55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7"/>
    </row>
    <row r="98">
      <c r="A98" s="47">
        <v>97.0</v>
      </c>
      <c r="B98" s="60"/>
      <c r="C98" s="49" t="s">
        <v>193</v>
      </c>
      <c r="D98" s="50">
        <v>0.0</v>
      </c>
      <c r="E98" s="50" t="s">
        <v>55</v>
      </c>
      <c r="F98" s="50">
        <v>2021.0</v>
      </c>
      <c r="G98" s="61" t="s">
        <v>147</v>
      </c>
      <c r="H98" s="61" t="s">
        <v>148</v>
      </c>
      <c r="I98" s="50" t="s">
        <v>71</v>
      </c>
      <c r="J98" s="50" t="s">
        <v>189</v>
      </c>
      <c r="K98" s="50" t="s">
        <v>186</v>
      </c>
      <c r="L98" s="50">
        <v>0.0</v>
      </c>
      <c r="M98" s="61">
        <v>15.0</v>
      </c>
      <c r="N98" s="61" t="s">
        <v>48</v>
      </c>
      <c r="O98" s="61" t="s">
        <v>22</v>
      </c>
      <c r="P98" s="50">
        <v>1.0</v>
      </c>
      <c r="Q98" s="61" t="s">
        <v>16</v>
      </c>
      <c r="R98" s="50">
        <f t="shared" si="1"/>
        <v>1</v>
      </c>
      <c r="S98" s="61">
        <v>4.0</v>
      </c>
      <c r="T98" s="51" t="s">
        <v>345</v>
      </c>
      <c r="U98" s="55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7"/>
    </row>
    <row r="99">
      <c r="A99" s="47">
        <v>98.0</v>
      </c>
      <c r="B99" s="62" t="s">
        <v>346</v>
      </c>
      <c r="C99" s="63" t="s">
        <v>347</v>
      </c>
      <c r="D99" s="50">
        <v>0.0</v>
      </c>
      <c r="E99" s="61" t="s">
        <v>31</v>
      </c>
      <c r="F99" s="61">
        <v>2019.0</v>
      </c>
      <c r="G99" s="64" t="s">
        <v>149</v>
      </c>
      <c r="H99" s="61" t="s">
        <v>150</v>
      </c>
      <c r="I99" s="50" t="s">
        <v>71</v>
      </c>
      <c r="J99" s="50" t="s">
        <v>189</v>
      </c>
      <c r="K99" s="61" t="s">
        <v>348</v>
      </c>
      <c r="L99" s="50">
        <v>0.0</v>
      </c>
      <c r="M99" s="61">
        <v>59.0</v>
      </c>
      <c r="N99" s="61" t="s">
        <v>48</v>
      </c>
      <c r="O99" s="61" t="s">
        <v>22</v>
      </c>
      <c r="P99" s="50">
        <v>1.0</v>
      </c>
      <c r="Q99" s="61" t="s">
        <v>16</v>
      </c>
      <c r="R99" s="50">
        <f t="shared" si="1"/>
        <v>1</v>
      </c>
      <c r="S99" s="61">
        <v>0.0</v>
      </c>
      <c r="T99" s="51" t="s">
        <v>349</v>
      </c>
      <c r="U99" s="55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7"/>
    </row>
    <row r="100">
      <c r="A100" s="58">
        <v>99.0</v>
      </c>
      <c r="B100" s="62" t="s">
        <v>350</v>
      </c>
      <c r="C100" s="63" t="s">
        <v>193</v>
      </c>
      <c r="D100" s="50">
        <v>0.0</v>
      </c>
      <c r="E100" s="61" t="s">
        <v>55</v>
      </c>
      <c r="F100" s="61">
        <v>2017.0</v>
      </c>
      <c r="G100" s="61" t="s">
        <v>129</v>
      </c>
      <c r="H100" s="61" t="s">
        <v>151</v>
      </c>
      <c r="I100" s="50" t="s">
        <v>71</v>
      </c>
      <c r="J100" s="50" t="s">
        <v>189</v>
      </c>
      <c r="K100" s="61" t="s">
        <v>190</v>
      </c>
      <c r="L100" s="50">
        <v>0.0</v>
      </c>
      <c r="M100" s="61">
        <v>29.0</v>
      </c>
      <c r="N100" s="61" t="s">
        <v>48</v>
      </c>
      <c r="O100" s="61" t="s">
        <v>22</v>
      </c>
      <c r="P100" s="50">
        <v>1.0</v>
      </c>
      <c r="Q100" s="61" t="s">
        <v>16</v>
      </c>
      <c r="R100" s="50">
        <f t="shared" si="1"/>
        <v>1</v>
      </c>
      <c r="S100" s="61">
        <v>2.0</v>
      </c>
      <c r="T100" s="51" t="s">
        <v>351</v>
      </c>
      <c r="U100" s="55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7"/>
    </row>
    <row r="101">
      <c r="A101" s="47">
        <v>100.0</v>
      </c>
      <c r="B101" s="60"/>
      <c r="C101" s="63" t="s">
        <v>193</v>
      </c>
      <c r="D101" s="50">
        <v>0.0</v>
      </c>
      <c r="E101" s="61" t="s">
        <v>58</v>
      </c>
      <c r="F101" s="61">
        <v>2018.0</v>
      </c>
      <c r="G101" s="61" t="s">
        <v>152</v>
      </c>
      <c r="H101" s="61" t="s">
        <v>125</v>
      </c>
      <c r="I101" s="50" t="s">
        <v>71</v>
      </c>
      <c r="J101" s="61" t="s">
        <v>189</v>
      </c>
      <c r="K101" s="61" t="s">
        <v>186</v>
      </c>
      <c r="L101" s="50">
        <v>0.0</v>
      </c>
      <c r="M101" s="61">
        <v>47.0</v>
      </c>
      <c r="N101" s="61" t="s">
        <v>48</v>
      </c>
      <c r="O101" s="61" t="s">
        <v>22</v>
      </c>
      <c r="P101" s="50">
        <v>1.0</v>
      </c>
      <c r="Q101" s="61" t="s">
        <v>16</v>
      </c>
      <c r="R101" s="50">
        <f t="shared" si="1"/>
        <v>1</v>
      </c>
      <c r="S101" s="61">
        <v>4.0</v>
      </c>
      <c r="T101" s="51" t="s">
        <v>352</v>
      </c>
      <c r="U101" s="55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7"/>
    </row>
    <row r="102">
      <c r="A102" s="47">
        <v>101.0</v>
      </c>
      <c r="B102" s="60"/>
      <c r="C102" s="63" t="s">
        <v>193</v>
      </c>
      <c r="D102" s="50">
        <v>0.0</v>
      </c>
      <c r="E102" s="61" t="s">
        <v>32</v>
      </c>
      <c r="F102" s="61">
        <v>2022.0</v>
      </c>
      <c r="G102" s="61" t="s">
        <v>153</v>
      </c>
      <c r="H102" s="61" t="s">
        <v>66</v>
      </c>
      <c r="I102" s="50" t="s">
        <v>71</v>
      </c>
      <c r="J102" s="61" t="s">
        <v>189</v>
      </c>
      <c r="K102" s="61" t="s">
        <v>17</v>
      </c>
      <c r="L102" s="50">
        <v>0.0</v>
      </c>
      <c r="M102" s="61">
        <v>36.0</v>
      </c>
      <c r="N102" s="61" t="s">
        <v>127</v>
      </c>
      <c r="O102" s="61" t="s">
        <v>30</v>
      </c>
      <c r="P102" s="50">
        <v>1.0</v>
      </c>
      <c r="Q102" s="61" t="s">
        <v>16</v>
      </c>
      <c r="R102" s="50">
        <f t="shared" si="1"/>
        <v>1</v>
      </c>
      <c r="S102" s="61">
        <v>1.0</v>
      </c>
      <c r="T102" s="51" t="s">
        <v>353</v>
      </c>
      <c r="U102" s="55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7"/>
    </row>
    <row r="103">
      <c r="A103" s="58">
        <v>102.0</v>
      </c>
      <c r="B103" s="62" t="s">
        <v>354</v>
      </c>
      <c r="C103" s="63" t="s">
        <v>193</v>
      </c>
      <c r="D103" s="50">
        <v>0.0</v>
      </c>
      <c r="E103" s="61" t="s">
        <v>11</v>
      </c>
      <c r="F103" s="61">
        <v>2021.0</v>
      </c>
      <c r="G103" s="61" t="s">
        <v>154</v>
      </c>
      <c r="H103" s="61" t="s">
        <v>145</v>
      </c>
      <c r="I103" s="50" t="s">
        <v>71</v>
      </c>
      <c r="J103" s="61" t="s">
        <v>189</v>
      </c>
      <c r="K103" s="61" t="s">
        <v>186</v>
      </c>
      <c r="L103" s="50">
        <v>0.0</v>
      </c>
      <c r="M103" s="61">
        <v>41.0</v>
      </c>
      <c r="N103" s="61" t="s">
        <v>15</v>
      </c>
      <c r="O103" s="61" t="s">
        <v>30</v>
      </c>
      <c r="P103" s="50">
        <v>1.0</v>
      </c>
      <c r="Q103" s="61" t="s">
        <v>50</v>
      </c>
      <c r="R103" s="50">
        <f t="shared" si="1"/>
        <v>0</v>
      </c>
      <c r="S103" s="61">
        <v>1.0</v>
      </c>
      <c r="T103" s="51" t="s">
        <v>355</v>
      </c>
      <c r="U103" s="65">
        <v>2022.0</v>
      </c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7"/>
    </row>
    <row r="104">
      <c r="A104" s="47">
        <v>103.0</v>
      </c>
      <c r="B104" s="62" t="s">
        <v>356</v>
      </c>
      <c r="C104" s="63" t="s">
        <v>193</v>
      </c>
      <c r="D104" s="50">
        <v>0.0</v>
      </c>
      <c r="E104" s="61" t="s">
        <v>58</v>
      </c>
      <c r="F104" s="61">
        <v>2019.0</v>
      </c>
      <c r="G104" s="61" t="s">
        <v>155</v>
      </c>
      <c r="H104" s="61" t="s">
        <v>145</v>
      </c>
      <c r="I104" s="50" t="s">
        <v>71</v>
      </c>
      <c r="J104" s="61" t="s">
        <v>189</v>
      </c>
      <c r="K104" s="61" t="s">
        <v>190</v>
      </c>
      <c r="L104" s="50">
        <v>0.0</v>
      </c>
      <c r="M104" s="61">
        <v>25.0</v>
      </c>
      <c r="N104" s="61" t="s">
        <v>48</v>
      </c>
      <c r="O104" s="61" t="s">
        <v>22</v>
      </c>
      <c r="P104" s="50">
        <v>1.0</v>
      </c>
      <c r="Q104" s="61" t="s">
        <v>50</v>
      </c>
      <c r="R104" s="50">
        <f t="shared" si="1"/>
        <v>0</v>
      </c>
      <c r="S104" s="61">
        <v>1.0</v>
      </c>
      <c r="T104" s="51" t="s">
        <v>357</v>
      </c>
      <c r="U104" s="55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7"/>
    </row>
    <row r="105">
      <c r="A105" s="47">
        <v>104.0</v>
      </c>
      <c r="B105" s="62" t="s">
        <v>358</v>
      </c>
      <c r="C105" s="63" t="s">
        <v>193</v>
      </c>
      <c r="D105" s="50">
        <v>0.0</v>
      </c>
      <c r="E105" s="61" t="s">
        <v>32</v>
      </c>
      <c r="F105" s="61">
        <v>2013.0</v>
      </c>
      <c r="G105" s="61" t="s">
        <v>156</v>
      </c>
      <c r="H105" s="61" t="s">
        <v>157</v>
      </c>
      <c r="I105" s="50" t="s">
        <v>71</v>
      </c>
      <c r="J105" s="61" t="s">
        <v>189</v>
      </c>
      <c r="K105" s="61" t="s">
        <v>186</v>
      </c>
      <c r="L105" s="50">
        <v>0.0</v>
      </c>
      <c r="M105" s="61">
        <v>20.0</v>
      </c>
      <c r="N105" s="61" t="s">
        <v>48</v>
      </c>
      <c r="O105" s="61" t="s">
        <v>22</v>
      </c>
      <c r="P105" s="50">
        <v>1.0</v>
      </c>
      <c r="Q105" s="61" t="s">
        <v>16</v>
      </c>
      <c r="R105" s="50">
        <f t="shared" si="1"/>
        <v>1</v>
      </c>
      <c r="S105" s="61">
        <v>4.0</v>
      </c>
      <c r="T105" s="51" t="s">
        <v>359</v>
      </c>
      <c r="U105" s="55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7"/>
    </row>
    <row r="106">
      <c r="A106" s="58">
        <v>105.0</v>
      </c>
      <c r="B106" s="48" t="s">
        <v>360</v>
      </c>
      <c r="C106" s="49" t="s">
        <v>193</v>
      </c>
      <c r="D106" s="50">
        <v>0.0</v>
      </c>
      <c r="E106" s="50" t="s">
        <v>32</v>
      </c>
      <c r="F106" s="50">
        <v>2018.0</v>
      </c>
      <c r="G106" s="50" t="s">
        <v>158</v>
      </c>
      <c r="H106" s="50" t="s">
        <v>133</v>
      </c>
      <c r="I106" s="50" t="s">
        <v>71</v>
      </c>
      <c r="J106" s="50" t="s">
        <v>189</v>
      </c>
      <c r="K106" s="50" t="s">
        <v>186</v>
      </c>
      <c r="L106" s="50">
        <v>0.0</v>
      </c>
      <c r="M106" s="50">
        <v>32.0</v>
      </c>
      <c r="N106" s="50" t="s">
        <v>48</v>
      </c>
      <c r="O106" s="50" t="s">
        <v>22</v>
      </c>
      <c r="P106" s="50">
        <v>1.0</v>
      </c>
      <c r="Q106" s="50" t="s">
        <v>16</v>
      </c>
      <c r="R106" s="50">
        <f t="shared" si="1"/>
        <v>1</v>
      </c>
      <c r="S106" s="50">
        <v>4.0</v>
      </c>
      <c r="T106" s="51" t="s">
        <v>361</v>
      </c>
      <c r="U106" s="55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7"/>
    </row>
    <row r="107">
      <c r="A107" s="47">
        <v>106.0</v>
      </c>
      <c r="B107" s="48" t="s">
        <v>362</v>
      </c>
      <c r="C107" s="49" t="s">
        <v>193</v>
      </c>
      <c r="D107" s="50">
        <v>0.0</v>
      </c>
      <c r="E107" s="50" t="s">
        <v>23</v>
      </c>
      <c r="F107" s="50">
        <v>2016.0</v>
      </c>
      <c r="G107" s="50" t="s">
        <v>159</v>
      </c>
      <c r="H107" s="50" t="s">
        <v>135</v>
      </c>
      <c r="I107" s="50" t="s">
        <v>71</v>
      </c>
      <c r="J107" s="50" t="s">
        <v>189</v>
      </c>
      <c r="K107" s="50" t="s">
        <v>186</v>
      </c>
      <c r="L107" s="50">
        <v>0.0</v>
      </c>
      <c r="M107" s="50">
        <v>17.0</v>
      </c>
      <c r="N107" s="50" t="s">
        <v>15</v>
      </c>
      <c r="O107" s="50" t="s">
        <v>30</v>
      </c>
      <c r="P107" s="50">
        <v>0.0</v>
      </c>
      <c r="Q107" s="50" t="s">
        <v>16</v>
      </c>
      <c r="R107" s="50">
        <f t="shared" si="1"/>
        <v>1</v>
      </c>
      <c r="S107" s="50">
        <v>4.0</v>
      </c>
      <c r="T107" s="51" t="s">
        <v>363</v>
      </c>
      <c r="U107" s="55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7"/>
    </row>
    <row r="108">
      <c r="A108" s="47">
        <v>107.0</v>
      </c>
      <c r="B108" s="62" t="s">
        <v>364</v>
      </c>
      <c r="C108" s="63" t="s">
        <v>193</v>
      </c>
      <c r="D108" s="50">
        <v>0.0</v>
      </c>
      <c r="E108" s="61" t="s">
        <v>23</v>
      </c>
      <c r="F108" s="61">
        <v>2020.0</v>
      </c>
      <c r="G108" s="61" t="s">
        <v>160</v>
      </c>
      <c r="H108" s="61" t="s">
        <v>125</v>
      </c>
      <c r="I108" s="50" t="s">
        <v>71</v>
      </c>
      <c r="J108" s="61" t="s">
        <v>189</v>
      </c>
      <c r="K108" s="61" t="s">
        <v>186</v>
      </c>
      <c r="L108" s="50">
        <v>0.0</v>
      </c>
      <c r="M108" s="61">
        <v>22.0</v>
      </c>
      <c r="N108" s="61" t="s">
        <v>75</v>
      </c>
      <c r="O108" s="61" t="s">
        <v>30</v>
      </c>
      <c r="P108" s="50">
        <v>1.0</v>
      </c>
      <c r="Q108" s="61" t="s">
        <v>50</v>
      </c>
      <c r="R108" s="50">
        <f t="shared" si="1"/>
        <v>0</v>
      </c>
      <c r="S108" s="61">
        <v>4.0</v>
      </c>
      <c r="T108" s="51" t="s">
        <v>365</v>
      </c>
      <c r="U108" s="55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7"/>
    </row>
    <row r="109">
      <c r="A109" s="58">
        <v>108.0</v>
      </c>
      <c r="B109" s="62" t="s">
        <v>335</v>
      </c>
      <c r="C109" s="63" t="s">
        <v>193</v>
      </c>
      <c r="D109" s="50">
        <v>0.0</v>
      </c>
      <c r="E109" s="61" t="s">
        <v>55</v>
      </c>
      <c r="F109" s="61">
        <v>2016.0</v>
      </c>
      <c r="G109" s="61" t="s">
        <v>161</v>
      </c>
      <c r="H109" s="61" t="s">
        <v>125</v>
      </c>
      <c r="I109" s="50" t="s">
        <v>71</v>
      </c>
      <c r="J109" s="61" t="s">
        <v>189</v>
      </c>
      <c r="K109" s="61" t="s">
        <v>186</v>
      </c>
      <c r="L109" s="50">
        <v>0.0</v>
      </c>
      <c r="M109" s="61">
        <v>15.0</v>
      </c>
      <c r="N109" s="61" t="s">
        <v>91</v>
      </c>
      <c r="O109" s="61" t="s">
        <v>30</v>
      </c>
      <c r="P109" s="50">
        <v>1.0</v>
      </c>
      <c r="Q109" s="61" t="s">
        <v>16</v>
      </c>
      <c r="R109" s="50">
        <f t="shared" si="1"/>
        <v>1</v>
      </c>
      <c r="S109" s="61">
        <v>4.0</v>
      </c>
      <c r="T109" s="51" t="s">
        <v>366</v>
      </c>
      <c r="U109" s="65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7"/>
    </row>
    <row r="110">
      <c r="A110" s="47">
        <v>109.0</v>
      </c>
      <c r="B110" s="62" t="s">
        <v>367</v>
      </c>
      <c r="C110" s="63" t="s">
        <v>193</v>
      </c>
      <c r="D110" s="50">
        <v>0.0</v>
      </c>
      <c r="E110" s="61" t="s">
        <v>32</v>
      </c>
      <c r="F110" s="61">
        <v>2017.0</v>
      </c>
      <c r="G110" s="61" t="s">
        <v>138</v>
      </c>
      <c r="H110" s="61" t="s">
        <v>125</v>
      </c>
      <c r="I110" s="50" t="s">
        <v>71</v>
      </c>
      <c r="J110" s="61" t="s">
        <v>189</v>
      </c>
      <c r="K110" s="61" t="s">
        <v>186</v>
      </c>
      <c r="L110" s="50">
        <v>0.0</v>
      </c>
      <c r="M110" s="61">
        <v>46.0</v>
      </c>
      <c r="N110" s="61" t="s">
        <v>48</v>
      </c>
      <c r="O110" s="61" t="s">
        <v>22</v>
      </c>
      <c r="P110" s="50">
        <v>1.0</v>
      </c>
      <c r="Q110" s="61" t="s">
        <v>16</v>
      </c>
      <c r="R110" s="50">
        <f t="shared" si="1"/>
        <v>1</v>
      </c>
      <c r="S110" s="61">
        <v>2.0</v>
      </c>
      <c r="T110" s="51" t="s">
        <v>368</v>
      </c>
      <c r="U110" s="55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7"/>
    </row>
    <row r="111">
      <c r="A111" s="47">
        <v>110.0</v>
      </c>
      <c r="B111" s="62" t="s">
        <v>233</v>
      </c>
      <c r="C111" s="63" t="s">
        <v>29</v>
      </c>
      <c r="D111" s="50">
        <v>0.0</v>
      </c>
      <c r="E111" s="61" t="s">
        <v>40</v>
      </c>
      <c r="F111" s="61">
        <v>2017.0</v>
      </c>
      <c r="G111" s="61" t="s">
        <v>162</v>
      </c>
      <c r="H111" s="61" t="s">
        <v>70</v>
      </c>
      <c r="I111" s="50" t="s">
        <v>163</v>
      </c>
      <c r="J111" s="61" t="s">
        <v>189</v>
      </c>
      <c r="K111" s="61" t="s">
        <v>186</v>
      </c>
      <c r="L111" s="50">
        <v>0.0</v>
      </c>
      <c r="M111" s="61">
        <v>24.0</v>
      </c>
      <c r="N111" s="61" t="s">
        <v>15</v>
      </c>
      <c r="O111" s="61" t="s">
        <v>30</v>
      </c>
      <c r="P111" s="50">
        <v>1.0</v>
      </c>
      <c r="Q111" s="61" t="s">
        <v>16</v>
      </c>
      <c r="R111" s="50">
        <f t="shared" si="1"/>
        <v>1</v>
      </c>
      <c r="S111" s="61">
        <v>3.0</v>
      </c>
      <c r="T111" s="51" t="s">
        <v>369</v>
      </c>
      <c r="U111" s="55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7"/>
    </row>
    <row r="112">
      <c r="A112" s="58">
        <v>111.0</v>
      </c>
      <c r="B112" s="62" t="s">
        <v>370</v>
      </c>
      <c r="C112" s="63" t="s">
        <v>193</v>
      </c>
      <c r="D112" s="50">
        <v>0.0</v>
      </c>
      <c r="E112" s="61" t="s">
        <v>55</v>
      </c>
      <c r="F112" s="61">
        <v>2016.0</v>
      </c>
      <c r="G112" s="61" t="s">
        <v>156</v>
      </c>
      <c r="H112" s="61" t="s">
        <v>125</v>
      </c>
      <c r="I112" s="50" t="s">
        <v>71</v>
      </c>
      <c r="J112" s="61" t="s">
        <v>189</v>
      </c>
      <c r="K112" s="61" t="s">
        <v>186</v>
      </c>
      <c r="L112" s="50">
        <v>0.0</v>
      </c>
      <c r="M112" s="61">
        <v>10.0</v>
      </c>
      <c r="N112" s="61" t="s">
        <v>48</v>
      </c>
      <c r="O112" s="61" t="s">
        <v>22</v>
      </c>
      <c r="P112" s="50">
        <v>1.0</v>
      </c>
      <c r="Q112" s="61" t="s">
        <v>16</v>
      </c>
      <c r="R112" s="50">
        <f t="shared" si="1"/>
        <v>1</v>
      </c>
      <c r="S112" s="61">
        <v>3.0</v>
      </c>
      <c r="T112" s="51" t="s">
        <v>371</v>
      </c>
      <c r="U112" s="55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7"/>
    </row>
    <row r="113">
      <c r="A113" s="47">
        <v>112.0</v>
      </c>
      <c r="B113" s="62" t="s">
        <v>372</v>
      </c>
      <c r="C113" s="63" t="s">
        <v>193</v>
      </c>
      <c r="D113" s="50">
        <v>0.0</v>
      </c>
      <c r="E113" s="61" t="s">
        <v>55</v>
      </c>
      <c r="F113" s="61">
        <v>2016.0</v>
      </c>
      <c r="G113" s="61" t="s">
        <v>156</v>
      </c>
      <c r="H113" s="61" t="s">
        <v>164</v>
      </c>
      <c r="I113" s="50" t="s">
        <v>71</v>
      </c>
      <c r="J113" s="61" t="s">
        <v>189</v>
      </c>
      <c r="K113" s="61" t="s">
        <v>186</v>
      </c>
      <c r="L113" s="50">
        <v>0.0</v>
      </c>
      <c r="M113" s="61">
        <v>34.0</v>
      </c>
      <c r="N113" s="61" t="s">
        <v>48</v>
      </c>
      <c r="O113" s="61" t="s">
        <v>22</v>
      </c>
      <c r="P113" s="50">
        <v>1.0</v>
      </c>
      <c r="Q113" s="61" t="s">
        <v>16</v>
      </c>
      <c r="R113" s="50">
        <f t="shared" si="1"/>
        <v>1</v>
      </c>
      <c r="S113" s="61">
        <v>3.0</v>
      </c>
      <c r="T113" s="51" t="s">
        <v>371</v>
      </c>
      <c r="U113" s="55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7"/>
    </row>
    <row r="114">
      <c r="A114" s="47">
        <v>113.0</v>
      </c>
      <c r="B114" s="60"/>
      <c r="C114" s="63" t="s">
        <v>193</v>
      </c>
      <c r="D114" s="50">
        <v>0.0</v>
      </c>
      <c r="E114" s="61" t="s">
        <v>58</v>
      </c>
      <c r="F114" s="61">
        <v>2015.0</v>
      </c>
      <c r="G114" s="61" t="s">
        <v>158</v>
      </c>
      <c r="H114" s="61" t="s">
        <v>125</v>
      </c>
      <c r="I114" s="50" t="s">
        <v>71</v>
      </c>
      <c r="J114" s="61" t="s">
        <v>189</v>
      </c>
      <c r="K114" s="61" t="s">
        <v>186</v>
      </c>
      <c r="L114" s="50">
        <v>0.0</v>
      </c>
      <c r="M114" s="61">
        <v>26.0</v>
      </c>
      <c r="N114" s="61" t="s">
        <v>48</v>
      </c>
      <c r="O114" s="61" t="s">
        <v>22</v>
      </c>
      <c r="P114" s="50">
        <v>1.0</v>
      </c>
      <c r="Q114" s="61" t="s">
        <v>16</v>
      </c>
      <c r="R114" s="50">
        <f t="shared" si="1"/>
        <v>1</v>
      </c>
      <c r="S114" s="61">
        <v>4.0</v>
      </c>
      <c r="T114" s="51" t="s">
        <v>373</v>
      </c>
      <c r="U114" s="55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7"/>
    </row>
    <row r="115">
      <c r="A115" s="58">
        <v>114.0</v>
      </c>
      <c r="B115" s="60"/>
      <c r="C115" s="63" t="s">
        <v>193</v>
      </c>
      <c r="D115" s="50">
        <v>0.0</v>
      </c>
      <c r="E115" s="61" t="s">
        <v>23</v>
      </c>
      <c r="F115" s="61">
        <v>2021.0</v>
      </c>
      <c r="G115" s="61" t="s">
        <v>165</v>
      </c>
      <c r="H115" s="61" t="s">
        <v>164</v>
      </c>
      <c r="I115" s="50" t="s">
        <v>71</v>
      </c>
      <c r="J115" s="61" t="s">
        <v>189</v>
      </c>
      <c r="K115" s="61" t="s">
        <v>186</v>
      </c>
      <c r="L115" s="50">
        <v>0.0</v>
      </c>
      <c r="M115" s="61">
        <v>37.0</v>
      </c>
      <c r="N115" s="61" t="s">
        <v>48</v>
      </c>
      <c r="O115" s="61" t="s">
        <v>22</v>
      </c>
      <c r="P115" s="50">
        <v>1.0</v>
      </c>
      <c r="Q115" s="61" t="s">
        <v>16</v>
      </c>
      <c r="R115" s="50">
        <f t="shared" si="1"/>
        <v>1</v>
      </c>
      <c r="S115" s="61">
        <v>3.0</v>
      </c>
      <c r="T115" s="51" t="s">
        <v>374</v>
      </c>
      <c r="U115" s="55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7"/>
    </row>
    <row r="116">
      <c r="A116" s="47">
        <v>115.0</v>
      </c>
      <c r="B116" s="62" t="s">
        <v>375</v>
      </c>
      <c r="C116" s="63" t="s">
        <v>29</v>
      </c>
      <c r="D116" s="50">
        <v>0.0</v>
      </c>
      <c r="E116" s="61" t="s">
        <v>64</v>
      </c>
      <c r="F116" s="61">
        <v>2018.0</v>
      </c>
      <c r="G116" s="61" t="s">
        <v>166</v>
      </c>
      <c r="H116" s="61" t="s">
        <v>167</v>
      </c>
      <c r="I116" s="50" t="s">
        <v>14</v>
      </c>
      <c r="J116" s="61" t="s">
        <v>189</v>
      </c>
      <c r="K116" s="61" t="s">
        <v>186</v>
      </c>
      <c r="L116" s="50">
        <v>0.0</v>
      </c>
      <c r="M116" s="61">
        <v>59.0</v>
      </c>
      <c r="N116" s="61" t="s">
        <v>48</v>
      </c>
      <c r="O116" s="61" t="s">
        <v>22</v>
      </c>
      <c r="P116" s="50">
        <v>1.0</v>
      </c>
      <c r="Q116" s="61" t="s">
        <v>16</v>
      </c>
      <c r="R116" s="50">
        <f t="shared" si="1"/>
        <v>1</v>
      </c>
      <c r="S116" s="61">
        <v>1.0</v>
      </c>
      <c r="T116" s="51" t="s">
        <v>376</v>
      </c>
      <c r="U116" s="55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7"/>
    </row>
    <row r="117">
      <c r="A117" s="47">
        <v>116.0</v>
      </c>
      <c r="B117" s="62" t="s">
        <v>377</v>
      </c>
      <c r="C117" s="63" t="s">
        <v>193</v>
      </c>
      <c r="D117" s="50">
        <v>0.0</v>
      </c>
      <c r="E117" s="61" t="s">
        <v>55</v>
      </c>
      <c r="F117" s="61">
        <v>2021.0</v>
      </c>
      <c r="G117" s="61" t="s">
        <v>168</v>
      </c>
      <c r="H117" s="61" t="s">
        <v>169</v>
      </c>
      <c r="I117" s="50" t="s">
        <v>170</v>
      </c>
      <c r="J117" s="61" t="s">
        <v>189</v>
      </c>
      <c r="K117" s="61" t="s">
        <v>186</v>
      </c>
      <c r="L117" s="50">
        <v>0.0</v>
      </c>
      <c r="M117" s="61">
        <v>34.0</v>
      </c>
      <c r="N117" s="61" t="s">
        <v>48</v>
      </c>
      <c r="O117" s="61" t="s">
        <v>22</v>
      </c>
      <c r="P117" s="50">
        <v>1.0</v>
      </c>
      <c r="Q117" s="61" t="s">
        <v>16</v>
      </c>
      <c r="R117" s="50">
        <f t="shared" si="1"/>
        <v>1</v>
      </c>
      <c r="S117" s="61">
        <v>2.0</v>
      </c>
      <c r="T117" s="51" t="s">
        <v>378</v>
      </c>
      <c r="U117" s="55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7"/>
    </row>
    <row r="118">
      <c r="A118" s="58">
        <v>117.0</v>
      </c>
      <c r="B118" s="62" t="s">
        <v>377</v>
      </c>
      <c r="C118" s="63" t="s">
        <v>193</v>
      </c>
      <c r="D118" s="50">
        <v>0.0</v>
      </c>
      <c r="E118" s="61" t="s">
        <v>55</v>
      </c>
      <c r="F118" s="61">
        <v>2021.0</v>
      </c>
      <c r="G118" s="61" t="s">
        <v>168</v>
      </c>
      <c r="H118" s="61" t="s">
        <v>169</v>
      </c>
      <c r="I118" s="50" t="s">
        <v>170</v>
      </c>
      <c r="J118" s="61" t="s">
        <v>189</v>
      </c>
      <c r="K118" s="61" t="s">
        <v>186</v>
      </c>
      <c r="L118" s="50">
        <v>0.0</v>
      </c>
      <c r="M118" s="61">
        <v>51.0</v>
      </c>
      <c r="N118" s="61" t="s">
        <v>48</v>
      </c>
      <c r="O118" s="61" t="s">
        <v>22</v>
      </c>
      <c r="P118" s="50">
        <v>1.0</v>
      </c>
      <c r="Q118" s="61" t="s">
        <v>50</v>
      </c>
      <c r="R118" s="50">
        <f t="shared" si="1"/>
        <v>0</v>
      </c>
      <c r="S118" s="61">
        <v>2.0</v>
      </c>
      <c r="T118" s="51" t="s">
        <v>378</v>
      </c>
      <c r="U118" s="55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7"/>
    </row>
    <row r="119">
      <c r="A119" s="47">
        <v>118.0</v>
      </c>
      <c r="B119" s="62" t="s">
        <v>379</v>
      </c>
      <c r="C119" s="63" t="s">
        <v>193</v>
      </c>
      <c r="D119" s="50">
        <v>0.0</v>
      </c>
      <c r="E119" s="61" t="s">
        <v>58</v>
      </c>
      <c r="F119" s="61">
        <v>2019.0</v>
      </c>
      <c r="G119" s="61" t="s">
        <v>171</v>
      </c>
      <c r="H119" s="61" t="s">
        <v>169</v>
      </c>
      <c r="I119" s="50" t="s">
        <v>170</v>
      </c>
      <c r="J119" s="61" t="s">
        <v>189</v>
      </c>
      <c r="K119" s="61" t="s">
        <v>186</v>
      </c>
      <c r="L119" s="50">
        <v>0.0</v>
      </c>
      <c r="M119" s="61">
        <v>13.0</v>
      </c>
      <c r="N119" s="61" t="s">
        <v>91</v>
      </c>
      <c r="O119" s="61" t="s">
        <v>30</v>
      </c>
      <c r="P119" s="50">
        <v>1.0</v>
      </c>
      <c r="Q119" s="61" t="s">
        <v>50</v>
      </c>
      <c r="R119" s="50">
        <f t="shared" si="1"/>
        <v>0</v>
      </c>
      <c r="S119" s="61">
        <v>2.0</v>
      </c>
      <c r="T119" s="51" t="s">
        <v>380</v>
      </c>
      <c r="U119" s="55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7"/>
    </row>
    <row r="120">
      <c r="A120" s="47">
        <v>119.0</v>
      </c>
      <c r="B120" s="62" t="s">
        <v>381</v>
      </c>
      <c r="C120" s="63" t="s">
        <v>198</v>
      </c>
      <c r="D120" s="50">
        <v>0.0</v>
      </c>
      <c r="E120" s="50" t="s">
        <v>31</v>
      </c>
      <c r="F120" s="50">
        <v>2022.0</v>
      </c>
      <c r="G120" s="61" t="s">
        <v>172</v>
      </c>
      <c r="H120" s="61" t="s">
        <v>25</v>
      </c>
      <c r="I120" s="50" t="s">
        <v>173</v>
      </c>
      <c r="J120" s="61" t="s">
        <v>252</v>
      </c>
      <c r="K120" s="61" t="s">
        <v>186</v>
      </c>
      <c r="L120" s="50">
        <v>0.0</v>
      </c>
      <c r="M120" s="61">
        <v>67.0</v>
      </c>
      <c r="N120" s="61" t="s">
        <v>48</v>
      </c>
      <c r="O120" s="61" t="s">
        <v>22</v>
      </c>
      <c r="P120" s="50">
        <v>1.0</v>
      </c>
      <c r="Q120" s="61" t="s">
        <v>16</v>
      </c>
      <c r="R120" s="50">
        <f t="shared" si="1"/>
        <v>1</v>
      </c>
      <c r="S120" s="61">
        <v>2.0</v>
      </c>
      <c r="T120" s="51" t="s">
        <v>382</v>
      </c>
      <c r="U120" s="55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7"/>
    </row>
    <row r="121">
      <c r="A121" s="58">
        <v>120.0</v>
      </c>
      <c r="B121" s="62" t="s">
        <v>381</v>
      </c>
      <c r="C121" s="63" t="s">
        <v>198</v>
      </c>
      <c r="D121" s="50">
        <v>0.0</v>
      </c>
      <c r="E121" s="61" t="s">
        <v>31</v>
      </c>
      <c r="F121" s="61">
        <v>2022.0</v>
      </c>
      <c r="G121" s="61" t="s">
        <v>172</v>
      </c>
      <c r="H121" s="61" t="s">
        <v>25</v>
      </c>
      <c r="I121" s="50" t="s">
        <v>173</v>
      </c>
      <c r="J121" s="61" t="s">
        <v>252</v>
      </c>
      <c r="K121" s="61" t="s">
        <v>186</v>
      </c>
      <c r="L121" s="50">
        <v>0.0</v>
      </c>
      <c r="M121" s="61">
        <v>66.0</v>
      </c>
      <c r="N121" s="61" t="s">
        <v>48</v>
      </c>
      <c r="O121" s="61" t="s">
        <v>22</v>
      </c>
      <c r="P121" s="50">
        <v>1.0</v>
      </c>
      <c r="Q121" s="61" t="s">
        <v>50</v>
      </c>
      <c r="R121" s="50">
        <f t="shared" si="1"/>
        <v>0</v>
      </c>
      <c r="S121" s="61">
        <v>2.0</v>
      </c>
      <c r="T121" s="51" t="s">
        <v>382</v>
      </c>
      <c r="U121" s="55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7"/>
    </row>
    <row r="122">
      <c r="A122" s="66">
        <v>121.0</v>
      </c>
      <c r="B122" s="67" t="s">
        <v>383</v>
      </c>
      <c r="C122" s="67" t="s">
        <v>193</v>
      </c>
      <c r="D122" s="67">
        <v>0.0</v>
      </c>
      <c r="E122" s="67" t="s">
        <v>32</v>
      </c>
      <c r="F122" s="67">
        <v>2013.0</v>
      </c>
      <c r="G122" s="67" t="s">
        <v>174</v>
      </c>
      <c r="H122" s="67" t="s">
        <v>175</v>
      </c>
      <c r="I122" s="67" t="s">
        <v>71</v>
      </c>
      <c r="J122" s="67" t="s">
        <v>189</v>
      </c>
      <c r="K122" s="67" t="s">
        <v>186</v>
      </c>
      <c r="L122" s="67">
        <v>0.0</v>
      </c>
      <c r="M122" s="67">
        <v>3.0</v>
      </c>
      <c r="N122" s="67" t="s">
        <v>48</v>
      </c>
      <c r="O122" s="67" t="s">
        <v>22</v>
      </c>
      <c r="P122" s="67">
        <v>1.0</v>
      </c>
      <c r="Q122" s="67" t="s">
        <v>50</v>
      </c>
      <c r="R122" s="50">
        <f t="shared" si="1"/>
        <v>0</v>
      </c>
      <c r="S122" s="67">
        <v>2.0</v>
      </c>
      <c r="T122" s="68" t="s">
        <v>384</v>
      </c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7"/>
    </row>
    <row r="123">
      <c r="A123" s="69">
        <v>122.0</v>
      </c>
      <c r="B123" s="70" t="s">
        <v>385</v>
      </c>
      <c r="C123" s="70" t="s">
        <v>193</v>
      </c>
      <c r="D123" s="71"/>
      <c r="E123" s="70" t="s">
        <v>32</v>
      </c>
      <c r="F123" s="70">
        <v>2013.0</v>
      </c>
      <c r="G123" s="70" t="s">
        <v>156</v>
      </c>
      <c r="H123" s="70" t="s">
        <v>145</v>
      </c>
      <c r="I123" s="70" t="s">
        <v>176</v>
      </c>
      <c r="J123" s="70" t="s">
        <v>189</v>
      </c>
      <c r="K123" s="70" t="s">
        <v>186</v>
      </c>
      <c r="L123" s="70">
        <v>0.0</v>
      </c>
      <c r="M123" s="67">
        <v>59.0</v>
      </c>
      <c r="N123" s="70" t="s">
        <v>48</v>
      </c>
      <c r="O123" s="70" t="s">
        <v>22</v>
      </c>
      <c r="P123" s="70">
        <v>1.0</v>
      </c>
      <c r="Q123" s="70" t="s">
        <v>16</v>
      </c>
      <c r="R123" s="50">
        <f t="shared" si="1"/>
        <v>1</v>
      </c>
      <c r="S123" s="70">
        <v>2.0</v>
      </c>
      <c r="T123" s="72" t="s">
        <v>386</v>
      </c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7"/>
    </row>
    <row r="124">
      <c r="A124" s="69">
        <v>123.0</v>
      </c>
      <c r="B124" s="70" t="s">
        <v>387</v>
      </c>
      <c r="C124" s="70" t="s">
        <v>193</v>
      </c>
      <c r="D124" s="70">
        <v>0.0</v>
      </c>
      <c r="E124" s="70" t="s">
        <v>55</v>
      </c>
      <c r="F124" s="70">
        <v>2012.0</v>
      </c>
      <c r="G124" s="70" t="s">
        <v>177</v>
      </c>
      <c r="H124" s="70" t="s">
        <v>125</v>
      </c>
      <c r="I124" s="70" t="s">
        <v>71</v>
      </c>
      <c r="J124" s="70" t="s">
        <v>189</v>
      </c>
      <c r="K124" s="70" t="s">
        <v>186</v>
      </c>
      <c r="L124" s="70">
        <v>0.0</v>
      </c>
      <c r="M124" s="67">
        <v>41.0</v>
      </c>
      <c r="N124" s="70" t="s">
        <v>48</v>
      </c>
      <c r="O124" s="70" t="s">
        <v>22</v>
      </c>
      <c r="P124" s="70">
        <v>1.0</v>
      </c>
      <c r="Q124" s="70" t="s">
        <v>16</v>
      </c>
      <c r="R124" s="50">
        <f t="shared" si="1"/>
        <v>1</v>
      </c>
      <c r="S124" s="70">
        <v>1.0</v>
      </c>
      <c r="T124" s="72" t="s">
        <v>388</v>
      </c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7"/>
    </row>
    <row r="125">
      <c r="A125" s="69">
        <v>124.0</v>
      </c>
      <c r="B125" s="71"/>
      <c r="C125" s="70" t="s">
        <v>193</v>
      </c>
      <c r="D125" s="70">
        <v>0.0</v>
      </c>
      <c r="E125" s="70" t="s">
        <v>32</v>
      </c>
      <c r="F125" s="70">
        <v>2014.0</v>
      </c>
      <c r="G125" s="70" t="s">
        <v>178</v>
      </c>
      <c r="H125" s="70" t="s">
        <v>125</v>
      </c>
      <c r="I125" s="70" t="s">
        <v>71</v>
      </c>
      <c r="J125" s="70" t="s">
        <v>189</v>
      </c>
      <c r="K125" s="70" t="s">
        <v>186</v>
      </c>
      <c r="L125" s="70">
        <v>0.0</v>
      </c>
      <c r="M125" s="67">
        <v>65.0</v>
      </c>
      <c r="N125" s="70" t="s">
        <v>48</v>
      </c>
      <c r="O125" s="70" t="s">
        <v>22</v>
      </c>
      <c r="P125" s="70">
        <v>1.0</v>
      </c>
      <c r="Q125" s="70" t="s">
        <v>16</v>
      </c>
      <c r="R125" s="50">
        <f t="shared" si="1"/>
        <v>1</v>
      </c>
      <c r="S125" s="70">
        <v>3.0</v>
      </c>
      <c r="T125" s="72" t="s">
        <v>389</v>
      </c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7"/>
    </row>
    <row r="126">
      <c r="A126" s="73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4"/>
      <c r="N126" s="71"/>
      <c r="O126" s="71"/>
      <c r="P126" s="71"/>
      <c r="Q126" s="71"/>
      <c r="R126" s="71"/>
      <c r="S126" s="71"/>
      <c r="T126" s="70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7"/>
    </row>
    <row r="127">
      <c r="A127" s="73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4"/>
      <c r="N127" s="71"/>
      <c r="O127" s="71"/>
      <c r="P127" s="71"/>
      <c r="Q127" s="71"/>
      <c r="R127" s="71"/>
      <c r="S127" s="71"/>
      <c r="T127" s="70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7"/>
    </row>
    <row r="128">
      <c r="A128" s="73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4"/>
      <c r="N128" s="71"/>
      <c r="O128" s="71"/>
      <c r="P128" s="71"/>
      <c r="Q128" s="71"/>
      <c r="R128" s="71"/>
      <c r="S128" s="71"/>
      <c r="T128" s="70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7"/>
    </row>
    <row r="129">
      <c r="A129" s="73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4"/>
      <c r="N129" s="71"/>
      <c r="O129" s="71"/>
      <c r="P129" s="71"/>
      <c r="Q129" s="71"/>
      <c r="R129" s="71"/>
      <c r="S129" s="71"/>
      <c r="T129" s="70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7"/>
    </row>
    <row r="130">
      <c r="A130" s="73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4"/>
      <c r="N130" s="71"/>
      <c r="O130" s="71"/>
      <c r="P130" s="71"/>
      <c r="Q130" s="71"/>
      <c r="R130" s="71"/>
      <c r="S130" s="71"/>
      <c r="T130" s="70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7"/>
    </row>
    <row r="131">
      <c r="A131" s="75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76" t="s">
        <v>390</v>
      </c>
      <c r="N131" s="56"/>
      <c r="O131" s="56"/>
      <c r="P131" s="56"/>
      <c r="Q131" s="77" t="s">
        <v>391</v>
      </c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7"/>
    </row>
    <row r="132">
      <c r="A132" s="75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76" t="s">
        <v>392</v>
      </c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7"/>
    </row>
    <row r="133">
      <c r="A133" s="75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76" t="s">
        <v>393</v>
      </c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7"/>
    </row>
    <row r="134">
      <c r="A134" s="75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76" t="s">
        <v>394</v>
      </c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7"/>
    </row>
    <row r="135">
      <c r="A135" s="75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76" t="s">
        <v>395</v>
      </c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7"/>
    </row>
    <row r="136">
      <c r="A136" s="75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76" t="s">
        <v>396</v>
      </c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7"/>
    </row>
    <row r="137">
      <c r="A137" s="75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7"/>
    </row>
    <row r="138">
      <c r="A138" s="75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78" t="s">
        <v>397</v>
      </c>
      <c r="N138" s="56"/>
      <c r="O138" s="56"/>
      <c r="P138" s="56"/>
      <c r="Q138" s="56"/>
      <c r="R138" s="56"/>
      <c r="S138" s="56"/>
      <c r="T138" s="56"/>
      <c r="U138" s="79" t="s">
        <v>398</v>
      </c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3"/>
      <c r="AG138" s="80"/>
      <c r="AH138" s="80"/>
      <c r="AI138" s="81"/>
    </row>
    <row r="139">
      <c r="A139" s="75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82"/>
      <c r="U139" s="59"/>
      <c r="V139" s="50" t="s">
        <v>399</v>
      </c>
      <c r="W139" s="50" t="s">
        <v>193</v>
      </c>
      <c r="X139" s="50" t="s">
        <v>184</v>
      </c>
      <c r="Y139" s="50" t="s">
        <v>400</v>
      </c>
      <c r="Z139" s="50" t="s">
        <v>401</v>
      </c>
      <c r="AA139" s="50" t="s">
        <v>402</v>
      </c>
      <c r="AB139" s="50" t="s">
        <v>403</v>
      </c>
      <c r="AC139" s="50" t="s">
        <v>14</v>
      </c>
      <c r="AD139" s="50" t="s">
        <v>404</v>
      </c>
      <c r="AE139" s="50" t="s">
        <v>405</v>
      </c>
      <c r="AF139" s="50" t="s">
        <v>406</v>
      </c>
      <c r="AG139" s="50" t="s">
        <v>407</v>
      </c>
      <c r="AH139" s="50" t="s">
        <v>408</v>
      </c>
      <c r="AI139" s="50" t="s">
        <v>409</v>
      </c>
    </row>
    <row r="140">
      <c r="A140" s="75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82"/>
      <c r="U140" s="50" t="s">
        <v>410</v>
      </c>
      <c r="V140" s="50">
        <v>43.4025974025974</v>
      </c>
      <c r="W140" s="50">
        <v>32.258064516129</v>
      </c>
      <c r="X140" s="50">
        <v>25.8064516129032</v>
      </c>
      <c r="Y140" s="50">
        <v>85.4838709677419</v>
      </c>
      <c r="Z140" s="50">
        <v>83.8709677419355</v>
      </c>
      <c r="AA140" s="50">
        <v>16.1290322580645</v>
      </c>
      <c r="AB140" s="50">
        <v>29.0322580645161</v>
      </c>
      <c r="AC140" s="50">
        <v>25.8064516129032</v>
      </c>
      <c r="AD140" s="50">
        <v>17.741935483871</v>
      </c>
      <c r="AE140" s="50">
        <v>3.2258064516129</v>
      </c>
      <c r="AF140" s="50">
        <v>48.780487804878</v>
      </c>
      <c r="AG140" s="50">
        <v>11.2903225806452</v>
      </c>
      <c r="AH140" s="50">
        <v>29.0322580645161</v>
      </c>
      <c r="AI140" s="50">
        <v>50.0</v>
      </c>
    </row>
    <row r="141">
      <c r="A141" s="75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4"/>
    </row>
    <row r="142">
      <c r="A142" s="75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76" t="s">
        <v>411</v>
      </c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7"/>
    </row>
    <row r="143">
      <c r="A143" s="7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7"/>
    </row>
    <row r="144">
      <c r="A144" s="7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76" t="s">
        <v>412</v>
      </c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7"/>
    </row>
    <row r="145">
      <c r="A145" s="75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85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7"/>
    </row>
    <row r="146">
      <c r="A146" s="7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7"/>
    </row>
    <row r="147">
      <c r="A147" s="7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7"/>
    </row>
    <row r="148">
      <c r="A148" s="7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7"/>
    </row>
    <row r="149">
      <c r="A149" s="7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7"/>
    </row>
    <row r="150">
      <c r="A150" s="7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7"/>
    </row>
    <row r="151">
      <c r="A151" s="75"/>
      <c r="B151" s="56"/>
      <c r="C151" s="56"/>
      <c r="D151" s="56"/>
      <c r="E151" s="56"/>
      <c r="F151" s="56"/>
      <c r="G151" s="56"/>
      <c r="H151" s="77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7"/>
    </row>
    <row r="152">
      <c r="A152" s="7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7"/>
    </row>
    <row r="153">
      <c r="A153" s="75"/>
      <c r="B153" s="56"/>
      <c r="C153" s="56"/>
      <c r="D153" s="56"/>
      <c r="E153" s="56"/>
      <c r="F153" s="56"/>
      <c r="G153" s="56"/>
      <c r="H153" s="7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7"/>
    </row>
    <row r="154">
      <c r="A154" s="75"/>
      <c r="B154" s="56"/>
      <c r="C154" s="56"/>
      <c r="D154" s="56"/>
      <c r="E154" s="56"/>
      <c r="F154" s="56"/>
      <c r="G154" s="56"/>
      <c r="H154" s="7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7"/>
    </row>
    <row r="155">
      <c r="A155" s="75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7"/>
    </row>
    <row r="156">
      <c r="A156" s="75"/>
      <c r="B156" s="56"/>
      <c r="C156" s="56"/>
      <c r="D156" s="56"/>
      <c r="E156" s="56"/>
      <c r="F156" s="56"/>
      <c r="G156" s="56"/>
      <c r="H156" s="56"/>
      <c r="I156" s="56"/>
      <c r="J156" s="85" t="s">
        <v>7</v>
      </c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7"/>
    </row>
    <row r="157">
      <c r="A157" s="75"/>
      <c r="B157" s="56"/>
      <c r="C157" s="56"/>
      <c r="D157" s="56"/>
      <c r="E157" s="56"/>
      <c r="F157" s="56"/>
      <c r="G157" s="56"/>
      <c r="H157" s="56"/>
      <c r="I157" s="56"/>
      <c r="J157" s="85" t="s">
        <v>413</v>
      </c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7"/>
    </row>
    <row r="158">
      <c r="A158" s="75"/>
      <c r="B158" s="56"/>
      <c r="C158" s="56"/>
      <c r="D158" s="56"/>
      <c r="E158" s="56"/>
      <c r="F158" s="56"/>
      <c r="G158" s="56"/>
      <c r="H158" s="56"/>
      <c r="I158" s="56"/>
      <c r="J158" s="85" t="s">
        <v>414</v>
      </c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7"/>
    </row>
    <row r="159">
      <c r="A159" s="75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7"/>
    </row>
    <row r="160">
      <c r="A160" s="75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7"/>
    </row>
    <row r="161">
      <c r="A161" s="75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7"/>
    </row>
    <row r="162">
      <c r="A162" s="75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7"/>
    </row>
    <row r="163">
      <c r="A163" s="75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7"/>
    </row>
    <row r="164">
      <c r="A164" s="75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7"/>
    </row>
    <row r="165">
      <c r="A165" s="75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7"/>
    </row>
    <row r="166">
      <c r="A166" s="75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7"/>
    </row>
    <row r="167">
      <c r="A167" s="75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7"/>
    </row>
    <row r="168">
      <c r="A168" s="75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7"/>
    </row>
    <row r="169">
      <c r="A169" s="75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7"/>
    </row>
    <row r="170">
      <c r="A170" s="75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7"/>
    </row>
    <row r="171">
      <c r="A171" s="75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7"/>
    </row>
    <row r="172">
      <c r="A172" s="75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7"/>
    </row>
    <row r="173">
      <c r="A173" s="75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7"/>
    </row>
    <row r="174">
      <c r="A174" s="75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7"/>
    </row>
    <row r="175">
      <c r="A175" s="75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7"/>
    </row>
    <row r="176">
      <c r="A176" s="75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7"/>
    </row>
    <row r="177">
      <c r="A177" s="75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7"/>
    </row>
    <row r="178">
      <c r="A178" s="75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7"/>
    </row>
    <row r="179">
      <c r="A179" s="75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7"/>
    </row>
    <row r="180">
      <c r="A180" s="75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7"/>
    </row>
    <row r="181">
      <c r="A181" s="75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7"/>
    </row>
    <row r="182">
      <c r="A182" s="75"/>
      <c r="B182" s="56"/>
      <c r="C182" s="56"/>
      <c r="D182" s="56"/>
      <c r="E182" s="56"/>
      <c r="F182" s="56"/>
      <c r="G182" s="76" t="s">
        <v>415</v>
      </c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7"/>
    </row>
    <row r="183">
      <c r="A183" s="75"/>
      <c r="B183" s="56"/>
      <c r="C183" s="56"/>
      <c r="D183" s="56"/>
      <c r="E183" s="56"/>
      <c r="F183" s="56"/>
      <c r="G183" s="76" t="s">
        <v>416</v>
      </c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7"/>
    </row>
    <row r="184">
      <c r="A184" s="75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7"/>
    </row>
    <row r="185">
      <c r="A185" s="75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7"/>
    </row>
    <row r="186">
      <c r="A186" s="75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7"/>
    </row>
    <row r="187">
      <c r="A187" s="75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7"/>
    </row>
    <row r="188">
      <c r="A188" s="75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7"/>
    </row>
    <row r="189">
      <c r="A189" s="75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7"/>
    </row>
    <row r="190">
      <c r="A190" s="75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7"/>
    </row>
    <row r="191">
      <c r="A191" s="75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7"/>
    </row>
    <row r="192">
      <c r="A192" s="75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7"/>
    </row>
    <row r="193">
      <c r="A193" s="75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7"/>
    </row>
    <row r="194">
      <c r="A194" s="86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  <c r="AH194" s="87"/>
      <c r="AI194" s="88"/>
    </row>
  </sheetData>
  <mergeCells count="1">
    <mergeCell ref="U138:AF138"/>
  </mergeCells>
  <hyperlinks>
    <hyperlink r:id="rId1" ref="T2"/>
    <hyperlink r:id="rId2" ref="T3"/>
    <hyperlink r:id="rId3" ref="T5"/>
    <hyperlink r:id="rId4" ref="T6"/>
    <hyperlink r:id="rId5" ref="T7"/>
    <hyperlink r:id="rId6" ref="T12"/>
    <hyperlink r:id="rId7" ref="T13"/>
    <hyperlink r:id="rId8" ref="T15"/>
    <hyperlink r:id="rId9" ref="T16"/>
    <hyperlink r:id="rId10" ref="T17"/>
    <hyperlink r:id="rId11" ref="T18"/>
    <hyperlink r:id="rId12" ref="T21"/>
    <hyperlink r:id="rId13" ref="T22"/>
    <hyperlink r:id="rId14" ref="T23"/>
    <hyperlink r:id="rId15" ref="T24"/>
    <hyperlink r:id="rId16" ref="T26"/>
    <hyperlink r:id="rId17" ref="T28"/>
    <hyperlink r:id="rId18" ref="T29"/>
    <hyperlink r:id="rId19" ref="T31"/>
    <hyperlink r:id="rId20" ref="T32"/>
    <hyperlink r:id="rId21" ref="T33"/>
    <hyperlink r:id="rId22" ref="T34"/>
    <hyperlink r:id="rId23" ref="T35"/>
    <hyperlink r:id="rId24" ref="T37"/>
    <hyperlink r:id="rId25" ref="T38"/>
    <hyperlink r:id="rId26" ref="T39"/>
    <hyperlink r:id="rId27" ref="T41"/>
    <hyperlink r:id="rId28" ref="T42"/>
    <hyperlink r:id="rId29" ref="T43"/>
    <hyperlink r:id="rId30" ref="T46"/>
    <hyperlink r:id="rId31" ref="T47"/>
    <hyperlink r:id="rId32" ref="T48"/>
    <hyperlink r:id="rId33" ref="T49"/>
    <hyperlink r:id="rId34" ref="T50"/>
    <hyperlink r:id="rId35" ref="T51"/>
    <hyperlink r:id="rId36" ref="T52"/>
    <hyperlink r:id="rId37" ref="T53"/>
    <hyperlink r:id="rId38" ref="T54"/>
    <hyperlink r:id="rId39" ref="T55"/>
    <hyperlink r:id="rId40" ref="T56"/>
    <hyperlink r:id="rId41" ref="T57"/>
    <hyperlink r:id="rId42" ref="T58"/>
    <hyperlink r:id="rId43" ref="T59"/>
    <hyperlink r:id="rId44" ref="T60"/>
    <hyperlink r:id="rId45" ref="T61"/>
    <hyperlink r:id="rId46" ref="T62"/>
    <hyperlink r:id="rId47" ref="T63"/>
    <hyperlink r:id="rId48" ref="T64"/>
    <hyperlink r:id="rId49" ref="T66"/>
    <hyperlink r:id="rId50" ref="T67"/>
    <hyperlink r:id="rId51" ref="T68"/>
    <hyperlink r:id="rId52" ref="T69"/>
    <hyperlink r:id="rId53" ref="T70"/>
    <hyperlink r:id="rId54" ref="T71"/>
    <hyperlink r:id="rId55" ref="T73"/>
    <hyperlink r:id="rId56" ref="T74"/>
    <hyperlink r:id="rId57" ref="T75"/>
    <hyperlink r:id="rId58" ref="T76"/>
    <hyperlink r:id="rId59" ref="T77"/>
    <hyperlink r:id="rId60" ref="T78"/>
    <hyperlink r:id="rId61" ref="T79"/>
    <hyperlink r:id="rId62" ref="T80"/>
    <hyperlink r:id="rId63" ref="T81"/>
    <hyperlink r:id="rId64" ref="T82"/>
    <hyperlink r:id="rId65" ref="T83"/>
    <hyperlink r:id="rId66" ref="T84"/>
    <hyperlink r:id="rId67" ref="T85"/>
    <hyperlink r:id="rId68" ref="T86"/>
    <hyperlink r:id="rId69" ref="T87"/>
    <hyperlink r:id="rId70" ref="T88"/>
    <hyperlink r:id="rId71" ref="T89"/>
    <hyperlink r:id="rId72" ref="T90"/>
    <hyperlink r:id="rId73" ref="T91"/>
    <hyperlink r:id="rId74" ref="T92"/>
    <hyperlink r:id="rId75" ref="T93"/>
    <hyperlink r:id="rId76" ref="T94"/>
    <hyperlink r:id="rId77" ref="T95"/>
    <hyperlink r:id="rId78" ref="T96"/>
    <hyperlink r:id="rId79" ref="T97"/>
    <hyperlink r:id="rId80" ref="T98"/>
    <hyperlink r:id="rId81" ref="T99"/>
    <hyperlink r:id="rId82" ref="T100"/>
    <hyperlink r:id="rId83" ref="T101"/>
    <hyperlink r:id="rId84" ref="T102"/>
    <hyperlink r:id="rId85" ref="T103"/>
    <hyperlink r:id="rId86" ref="T104"/>
    <hyperlink r:id="rId87" ref="T105"/>
    <hyperlink r:id="rId88" ref="T106"/>
    <hyperlink r:id="rId89" ref="T107"/>
    <hyperlink r:id="rId90" ref="T108"/>
    <hyperlink r:id="rId91" ref="T109"/>
    <hyperlink r:id="rId92" ref="T110"/>
    <hyperlink r:id="rId93" ref="T111"/>
    <hyperlink r:id="rId94" ref="T112"/>
    <hyperlink r:id="rId95" ref="T113"/>
    <hyperlink r:id="rId96" ref="T114"/>
    <hyperlink r:id="rId97" ref="T115"/>
    <hyperlink r:id="rId98" ref="T116"/>
    <hyperlink r:id="rId99" ref="T117"/>
    <hyperlink r:id="rId100" ref="T118"/>
    <hyperlink r:id="rId101" ref="T119"/>
    <hyperlink r:id="rId102" ref="T120"/>
    <hyperlink r:id="rId103" ref="T121"/>
    <hyperlink r:id="rId104" ref="T122"/>
    <hyperlink r:id="rId105" ref="T123"/>
    <hyperlink r:id="rId106" ref="T124"/>
    <hyperlink r:id="rId107" ref="T125"/>
    <hyperlink r:id="rId108" ref="Q131"/>
    <hyperlink r:id="rId109" ref="M138"/>
  </hyperlinks>
  <drawing r:id="rId1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 t="s">
        <v>0</v>
      </c>
      <c r="B1" s="43" t="s">
        <v>179</v>
      </c>
      <c r="C1" s="44" t="s">
        <v>180</v>
      </c>
      <c r="D1" s="44"/>
      <c r="E1" s="44" t="s">
        <v>1</v>
      </c>
      <c r="F1" s="44" t="s">
        <v>2</v>
      </c>
      <c r="G1" s="44" t="s">
        <v>4</v>
      </c>
      <c r="H1" s="44" t="s">
        <v>5</v>
      </c>
      <c r="I1" s="44" t="s">
        <v>6</v>
      </c>
      <c r="J1" s="44" t="s">
        <v>181</v>
      </c>
      <c r="K1" s="44" t="s">
        <v>182</v>
      </c>
      <c r="L1" s="44"/>
      <c r="M1" s="44" t="s">
        <v>7</v>
      </c>
      <c r="N1" s="44" t="s">
        <v>8</v>
      </c>
      <c r="O1" s="44"/>
      <c r="P1" s="44"/>
      <c r="Q1" s="44"/>
      <c r="R1" s="44"/>
      <c r="S1" s="44" t="s">
        <v>10</v>
      </c>
      <c r="T1" s="45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</row>
    <row r="2">
      <c r="A2" s="47">
        <v>1.0</v>
      </c>
      <c r="B2" s="48" t="s">
        <v>183</v>
      </c>
      <c r="C2" s="49" t="s">
        <v>184</v>
      </c>
      <c r="D2" s="50">
        <v>1.0</v>
      </c>
      <c r="E2" s="50" t="s">
        <v>11</v>
      </c>
      <c r="F2" s="50">
        <v>2012.0</v>
      </c>
      <c r="G2" s="50" t="s">
        <v>12</v>
      </c>
      <c r="H2" s="50" t="s">
        <v>13</v>
      </c>
      <c r="I2" s="50" t="s">
        <v>14</v>
      </c>
      <c r="J2" s="50" t="s">
        <v>185</v>
      </c>
      <c r="K2" s="50" t="s">
        <v>186</v>
      </c>
      <c r="L2" s="50">
        <v>0.0</v>
      </c>
      <c r="M2" s="50">
        <v>47.0</v>
      </c>
      <c r="N2" s="50" t="s">
        <v>15</v>
      </c>
      <c r="O2" s="50" t="s">
        <v>30</v>
      </c>
      <c r="P2" s="50">
        <v>0.0</v>
      </c>
      <c r="Q2" s="50" t="s">
        <v>16</v>
      </c>
      <c r="R2" s="50">
        <f t="shared" ref="R2:R125" si="1">IF(Q2="Male",1,0)</f>
        <v>1</v>
      </c>
      <c r="S2" s="50" t="s">
        <v>17</v>
      </c>
      <c r="T2" s="51" t="s">
        <v>187</v>
      </c>
      <c r="U2" s="52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</row>
    <row r="3">
      <c r="A3" s="47">
        <v>2.0</v>
      </c>
      <c r="B3" s="48" t="s">
        <v>188</v>
      </c>
      <c r="C3" s="49" t="s">
        <v>184</v>
      </c>
      <c r="D3" s="50">
        <v>1.0</v>
      </c>
      <c r="E3" s="50" t="s">
        <v>18</v>
      </c>
      <c r="F3" s="50">
        <v>2012.0</v>
      </c>
      <c r="G3" s="50" t="s">
        <v>19</v>
      </c>
      <c r="H3" s="50" t="s">
        <v>20</v>
      </c>
      <c r="I3" s="50" t="s">
        <v>21</v>
      </c>
      <c r="J3" s="50" t="s">
        <v>189</v>
      </c>
      <c r="K3" s="50" t="s">
        <v>190</v>
      </c>
      <c r="L3" s="50">
        <v>1.0</v>
      </c>
      <c r="M3" s="50">
        <v>18.0</v>
      </c>
      <c r="N3" s="50" t="s">
        <v>15</v>
      </c>
      <c r="O3" s="50" t="s">
        <v>30</v>
      </c>
      <c r="P3" s="50">
        <v>0.0</v>
      </c>
      <c r="Q3" s="50" t="s">
        <v>16</v>
      </c>
      <c r="R3" s="50">
        <f t="shared" si="1"/>
        <v>1</v>
      </c>
      <c r="S3" s="50">
        <v>3.0</v>
      </c>
      <c r="T3" s="51" t="s">
        <v>191</v>
      </c>
      <c r="U3" s="55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</row>
    <row r="4">
      <c r="A4" s="58">
        <v>3.0</v>
      </c>
      <c r="B4" s="48" t="s">
        <v>192</v>
      </c>
      <c r="C4" s="49" t="s">
        <v>193</v>
      </c>
      <c r="D4" s="50">
        <v>0.0</v>
      </c>
      <c r="E4" s="50" t="s">
        <v>23</v>
      </c>
      <c r="F4" s="50">
        <v>2012.0</v>
      </c>
      <c r="G4" s="50" t="s">
        <v>24</v>
      </c>
      <c r="H4" s="50" t="s">
        <v>25</v>
      </c>
      <c r="I4" s="50" t="s">
        <v>26</v>
      </c>
      <c r="J4" s="50" t="s">
        <v>185</v>
      </c>
      <c r="K4" s="50" t="s">
        <v>17</v>
      </c>
      <c r="L4" s="50">
        <v>0.0</v>
      </c>
      <c r="M4" s="50">
        <v>57.0</v>
      </c>
      <c r="N4" s="50" t="s">
        <v>27</v>
      </c>
      <c r="O4" s="50" t="s">
        <v>30</v>
      </c>
      <c r="P4" s="50">
        <v>0.0</v>
      </c>
      <c r="Q4" s="50" t="s">
        <v>16</v>
      </c>
      <c r="R4" s="50">
        <f t="shared" si="1"/>
        <v>1</v>
      </c>
      <c r="S4" s="50" t="s">
        <v>17</v>
      </c>
      <c r="T4" s="59"/>
      <c r="U4" s="55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7"/>
    </row>
    <row r="5">
      <c r="A5" s="47">
        <v>4.0</v>
      </c>
      <c r="B5" s="48" t="s">
        <v>194</v>
      </c>
      <c r="C5" s="49" t="s">
        <v>184</v>
      </c>
      <c r="D5" s="50">
        <v>1.0</v>
      </c>
      <c r="E5" s="50" t="s">
        <v>28</v>
      </c>
      <c r="F5" s="50">
        <v>2012.0</v>
      </c>
      <c r="G5" s="50" t="s">
        <v>24</v>
      </c>
      <c r="H5" s="50" t="s">
        <v>25</v>
      </c>
      <c r="I5" s="50" t="s">
        <v>29</v>
      </c>
      <c r="J5" s="50" t="s">
        <v>189</v>
      </c>
      <c r="K5" s="50" t="s">
        <v>195</v>
      </c>
      <c r="L5" s="50">
        <v>0.0</v>
      </c>
      <c r="M5" s="50">
        <v>46.0</v>
      </c>
      <c r="N5" s="50" t="s">
        <v>27</v>
      </c>
      <c r="O5" s="50" t="s">
        <v>30</v>
      </c>
      <c r="P5" s="50">
        <v>0.0</v>
      </c>
      <c r="Q5" s="50" t="s">
        <v>16</v>
      </c>
      <c r="R5" s="50">
        <f t="shared" si="1"/>
        <v>1</v>
      </c>
      <c r="S5" s="50">
        <v>1.0</v>
      </c>
      <c r="T5" s="51" t="s">
        <v>196</v>
      </c>
      <c r="U5" s="55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7"/>
    </row>
    <row r="6">
      <c r="A6" s="47">
        <v>5.0</v>
      </c>
      <c r="B6" s="48" t="s">
        <v>197</v>
      </c>
      <c r="C6" s="49" t="s">
        <v>198</v>
      </c>
      <c r="D6" s="50">
        <v>0.0</v>
      </c>
      <c r="E6" s="50" t="s">
        <v>31</v>
      </c>
      <c r="F6" s="50">
        <v>2012.0</v>
      </c>
      <c r="G6" s="50" t="s">
        <v>24</v>
      </c>
      <c r="H6" s="50" t="s">
        <v>25</v>
      </c>
      <c r="I6" s="50" t="s">
        <v>29</v>
      </c>
      <c r="J6" s="50" t="s">
        <v>189</v>
      </c>
      <c r="K6" s="50" t="s">
        <v>17</v>
      </c>
      <c r="L6" s="50">
        <v>0.0</v>
      </c>
      <c r="M6" s="50">
        <v>67.0</v>
      </c>
      <c r="N6" s="50" t="s">
        <v>27</v>
      </c>
      <c r="O6" s="50" t="s">
        <v>30</v>
      </c>
      <c r="P6" s="50">
        <v>0.0</v>
      </c>
      <c r="Q6" s="50" t="s">
        <v>16</v>
      </c>
      <c r="R6" s="50">
        <f t="shared" si="1"/>
        <v>1</v>
      </c>
      <c r="S6" s="50" t="s">
        <v>17</v>
      </c>
      <c r="T6" s="51" t="s">
        <v>199</v>
      </c>
      <c r="U6" s="55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7"/>
    </row>
    <row r="7">
      <c r="A7" s="58">
        <v>6.0</v>
      </c>
      <c r="B7" s="48" t="s">
        <v>200</v>
      </c>
      <c r="C7" s="49" t="s">
        <v>193</v>
      </c>
      <c r="D7" s="50">
        <v>0.0</v>
      </c>
      <c r="E7" s="50" t="s">
        <v>32</v>
      </c>
      <c r="F7" s="50">
        <v>2013.0</v>
      </c>
      <c r="G7" s="50" t="s">
        <v>33</v>
      </c>
      <c r="H7" s="50" t="s">
        <v>25</v>
      </c>
      <c r="I7" s="50" t="s">
        <v>14</v>
      </c>
      <c r="J7" s="50" t="s">
        <v>185</v>
      </c>
      <c r="K7" s="50" t="s">
        <v>17</v>
      </c>
      <c r="L7" s="50">
        <v>0.0</v>
      </c>
      <c r="M7" s="50">
        <v>54.0</v>
      </c>
      <c r="N7" s="50" t="s">
        <v>34</v>
      </c>
      <c r="O7" s="50" t="s">
        <v>30</v>
      </c>
      <c r="P7" s="50">
        <v>0.0</v>
      </c>
      <c r="Q7" s="50" t="s">
        <v>16</v>
      </c>
      <c r="R7" s="50">
        <f t="shared" si="1"/>
        <v>1</v>
      </c>
      <c r="S7" s="50">
        <v>1.0</v>
      </c>
      <c r="T7" s="51" t="s">
        <v>201</v>
      </c>
      <c r="U7" s="55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7"/>
    </row>
    <row r="8">
      <c r="A8" s="47">
        <v>7.0</v>
      </c>
      <c r="B8" s="48" t="s">
        <v>202</v>
      </c>
      <c r="C8" s="49" t="s">
        <v>29</v>
      </c>
      <c r="D8" s="50">
        <v>0.0</v>
      </c>
      <c r="E8" s="50" t="s">
        <v>35</v>
      </c>
      <c r="F8" s="50">
        <v>2013.0</v>
      </c>
      <c r="G8" s="50" t="s">
        <v>24</v>
      </c>
      <c r="H8" s="50" t="s">
        <v>25</v>
      </c>
      <c r="I8" s="50" t="s">
        <v>36</v>
      </c>
      <c r="J8" s="50" t="s">
        <v>185</v>
      </c>
      <c r="K8" s="50" t="s">
        <v>17</v>
      </c>
      <c r="L8" s="50">
        <v>0.0</v>
      </c>
      <c r="M8" s="50">
        <v>69.0</v>
      </c>
      <c r="N8" s="50" t="s">
        <v>37</v>
      </c>
      <c r="O8" s="50" t="s">
        <v>30</v>
      </c>
      <c r="P8" s="50">
        <v>0.0</v>
      </c>
      <c r="Q8" s="50" t="s">
        <v>16</v>
      </c>
      <c r="R8" s="50">
        <f t="shared" si="1"/>
        <v>1</v>
      </c>
      <c r="S8" s="50" t="s">
        <v>17</v>
      </c>
      <c r="T8" s="59"/>
      <c r="U8" s="55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7"/>
    </row>
    <row r="9">
      <c r="A9" s="47">
        <v>8.0</v>
      </c>
      <c r="B9" s="48" t="s">
        <v>203</v>
      </c>
      <c r="C9" s="49" t="s">
        <v>184</v>
      </c>
      <c r="D9" s="50">
        <v>1.0</v>
      </c>
      <c r="E9" s="50" t="s">
        <v>28</v>
      </c>
      <c r="F9" s="50">
        <v>2013.0</v>
      </c>
      <c r="G9" s="50" t="s">
        <v>38</v>
      </c>
      <c r="H9" s="50" t="s">
        <v>25</v>
      </c>
      <c r="I9" s="50" t="s">
        <v>29</v>
      </c>
      <c r="J9" s="50" t="s">
        <v>189</v>
      </c>
      <c r="K9" s="50" t="s">
        <v>17</v>
      </c>
      <c r="L9" s="50">
        <v>0.0</v>
      </c>
      <c r="M9" s="50">
        <v>64.0</v>
      </c>
      <c r="N9" s="50" t="s">
        <v>39</v>
      </c>
      <c r="O9" s="50" t="s">
        <v>30</v>
      </c>
      <c r="P9" s="50">
        <v>0.0</v>
      </c>
      <c r="Q9" s="50" t="s">
        <v>16</v>
      </c>
      <c r="R9" s="50">
        <f t="shared" si="1"/>
        <v>1</v>
      </c>
      <c r="S9" s="50" t="s">
        <v>17</v>
      </c>
      <c r="T9" s="59"/>
      <c r="U9" s="55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7"/>
    </row>
    <row r="10">
      <c r="A10" s="58">
        <v>9.0</v>
      </c>
      <c r="B10" s="48" t="s">
        <v>204</v>
      </c>
      <c r="C10" s="49" t="s">
        <v>29</v>
      </c>
      <c r="D10" s="50">
        <v>0.0</v>
      </c>
      <c r="E10" s="50" t="s">
        <v>40</v>
      </c>
      <c r="F10" s="50">
        <v>2013.0</v>
      </c>
      <c r="G10" s="50" t="s">
        <v>24</v>
      </c>
      <c r="H10" s="50" t="s">
        <v>25</v>
      </c>
      <c r="I10" s="50" t="s">
        <v>29</v>
      </c>
      <c r="J10" s="50" t="s">
        <v>189</v>
      </c>
      <c r="K10" s="50" t="s">
        <v>17</v>
      </c>
      <c r="L10" s="50">
        <v>0.0</v>
      </c>
      <c r="M10" s="50">
        <v>25.0</v>
      </c>
      <c r="N10" s="50" t="s">
        <v>41</v>
      </c>
      <c r="O10" s="50" t="s">
        <v>30</v>
      </c>
      <c r="P10" s="50">
        <v>0.0</v>
      </c>
      <c r="Q10" s="50" t="s">
        <v>16</v>
      </c>
      <c r="R10" s="50">
        <f t="shared" si="1"/>
        <v>1</v>
      </c>
      <c r="S10" s="50">
        <v>1.0</v>
      </c>
      <c r="T10" s="59"/>
      <c r="U10" s="55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7"/>
    </row>
    <row r="11">
      <c r="A11" s="47">
        <v>10.0</v>
      </c>
      <c r="B11" s="48" t="s">
        <v>205</v>
      </c>
      <c r="C11" s="49" t="s">
        <v>184</v>
      </c>
      <c r="D11" s="50">
        <v>1.0</v>
      </c>
      <c r="E11" s="50" t="s">
        <v>11</v>
      </c>
      <c r="F11" s="50">
        <v>2013.0</v>
      </c>
      <c r="G11" s="50" t="s">
        <v>24</v>
      </c>
      <c r="H11" s="50" t="s">
        <v>25</v>
      </c>
      <c r="I11" s="50" t="s">
        <v>29</v>
      </c>
      <c r="J11" s="50" t="s">
        <v>189</v>
      </c>
      <c r="K11" s="50" t="s">
        <v>17</v>
      </c>
      <c r="L11" s="50">
        <v>0.0</v>
      </c>
      <c r="M11" s="50">
        <v>24.0</v>
      </c>
      <c r="N11" s="50" t="s">
        <v>42</v>
      </c>
      <c r="O11" s="50" t="s">
        <v>30</v>
      </c>
      <c r="P11" s="50">
        <v>0.0</v>
      </c>
      <c r="Q11" s="50" t="s">
        <v>16</v>
      </c>
      <c r="R11" s="50">
        <f t="shared" si="1"/>
        <v>1</v>
      </c>
      <c r="S11" s="50" t="s">
        <v>17</v>
      </c>
      <c r="T11" s="59"/>
      <c r="U11" s="55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7"/>
    </row>
    <row r="12">
      <c r="A12" s="47">
        <v>11.0</v>
      </c>
      <c r="B12" s="48" t="s">
        <v>206</v>
      </c>
      <c r="C12" s="49" t="s">
        <v>193</v>
      </c>
      <c r="D12" s="50">
        <v>0.0</v>
      </c>
      <c r="E12" s="50" t="s">
        <v>32</v>
      </c>
      <c r="F12" s="50">
        <v>2014.0</v>
      </c>
      <c r="G12" s="50" t="s">
        <v>43</v>
      </c>
      <c r="H12" s="50" t="s">
        <v>44</v>
      </c>
      <c r="I12" s="50" t="s">
        <v>29</v>
      </c>
      <c r="J12" s="50" t="s">
        <v>189</v>
      </c>
      <c r="K12" s="50" t="s">
        <v>186</v>
      </c>
      <c r="L12" s="50">
        <v>0.0</v>
      </c>
      <c r="M12" s="50">
        <v>56.0</v>
      </c>
      <c r="N12" s="50" t="s">
        <v>45</v>
      </c>
      <c r="O12" s="50" t="s">
        <v>30</v>
      </c>
      <c r="P12" s="50">
        <v>0.0</v>
      </c>
      <c r="Q12" s="50" t="s">
        <v>16</v>
      </c>
      <c r="R12" s="50">
        <f t="shared" si="1"/>
        <v>1</v>
      </c>
      <c r="S12" s="50">
        <v>1.0</v>
      </c>
      <c r="T12" s="51" t="s">
        <v>207</v>
      </c>
      <c r="U12" s="55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7"/>
    </row>
    <row r="13">
      <c r="A13" s="58">
        <v>12.0</v>
      </c>
      <c r="B13" s="48" t="s">
        <v>206</v>
      </c>
      <c r="C13" s="49" t="s">
        <v>193</v>
      </c>
      <c r="D13" s="50">
        <v>0.0</v>
      </c>
      <c r="E13" s="50" t="s">
        <v>32</v>
      </c>
      <c r="F13" s="50">
        <v>2014.0</v>
      </c>
      <c r="G13" s="50" t="s">
        <v>43</v>
      </c>
      <c r="H13" s="50" t="s">
        <v>44</v>
      </c>
      <c r="I13" s="50" t="s">
        <v>29</v>
      </c>
      <c r="J13" s="50" t="s">
        <v>189</v>
      </c>
      <c r="K13" s="50" t="s">
        <v>186</v>
      </c>
      <c r="L13" s="50">
        <v>0.0</v>
      </c>
      <c r="M13" s="50">
        <v>56.0</v>
      </c>
      <c r="N13" s="50" t="s">
        <v>45</v>
      </c>
      <c r="O13" s="50" t="s">
        <v>30</v>
      </c>
      <c r="P13" s="50">
        <v>0.0</v>
      </c>
      <c r="Q13" s="50" t="s">
        <v>16</v>
      </c>
      <c r="R13" s="50">
        <f t="shared" si="1"/>
        <v>1</v>
      </c>
      <c r="S13" s="50" t="s">
        <v>17</v>
      </c>
      <c r="T13" s="51" t="s">
        <v>208</v>
      </c>
      <c r="U13" s="55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7"/>
    </row>
    <row r="14">
      <c r="A14" s="47">
        <v>13.0</v>
      </c>
      <c r="B14" s="48" t="s">
        <v>209</v>
      </c>
      <c r="C14" s="49" t="s">
        <v>193</v>
      </c>
      <c r="D14" s="50">
        <v>0.0</v>
      </c>
      <c r="E14" s="50" t="s">
        <v>23</v>
      </c>
      <c r="F14" s="50">
        <v>2014.0</v>
      </c>
      <c r="G14" s="50" t="s">
        <v>46</v>
      </c>
      <c r="H14" s="50" t="s">
        <v>25</v>
      </c>
      <c r="I14" s="50" t="s">
        <v>36</v>
      </c>
      <c r="J14" s="50" t="s">
        <v>185</v>
      </c>
      <c r="K14" s="50" t="s">
        <v>17</v>
      </c>
      <c r="L14" s="50">
        <v>0.0</v>
      </c>
      <c r="M14" s="50">
        <v>63.0</v>
      </c>
      <c r="N14" s="50" t="s">
        <v>37</v>
      </c>
      <c r="O14" s="50" t="s">
        <v>30</v>
      </c>
      <c r="P14" s="50">
        <v>0.0</v>
      </c>
      <c r="Q14" s="50" t="s">
        <v>16</v>
      </c>
      <c r="R14" s="50">
        <f t="shared" si="1"/>
        <v>1</v>
      </c>
      <c r="S14" s="50" t="s">
        <v>17</v>
      </c>
      <c r="T14" s="59"/>
      <c r="U14" s="55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7"/>
    </row>
    <row r="15">
      <c r="A15" s="47">
        <v>14.0</v>
      </c>
      <c r="B15" s="60"/>
      <c r="C15" s="49" t="s">
        <v>29</v>
      </c>
      <c r="D15" s="50">
        <v>0.0</v>
      </c>
      <c r="E15" s="50" t="s">
        <v>40</v>
      </c>
      <c r="F15" s="50">
        <v>2014.0</v>
      </c>
      <c r="G15" s="50" t="s">
        <v>47</v>
      </c>
      <c r="H15" s="50" t="s">
        <v>25</v>
      </c>
      <c r="I15" s="50" t="s">
        <v>14</v>
      </c>
      <c r="J15" s="50" t="s">
        <v>185</v>
      </c>
      <c r="K15" s="50" t="s">
        <v>186</v>
      </c>
      <c r="L15" s="50">
        <v>0.0</v>
      </c>
      <c r="M15" s="50">
        <v>29.0</v>
      </c>
      <c r="N15" s="50" t="s">
        <v>48</v>
      </c>
      <c r="O15" s="50" t="s">
        <v>22</v>
      </c>
      <c r="P15" s="50">
        <v>1.0</v>
      </c>
      <c r="Q15" s="50" t="s">
        <v>16</v>
      </c>
      <c r="R15" s="50">
        <f t="shared" si="1"/>
        <v>1</v>
      </c>
      <c r="S15" s="50">
        <v>3.0</v>
      </c>
      <c r="T15" s="51" t="s">
        <v>210</v>
      </c>
      <c r="U15" s="55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7"/>
    </row>
    <row r="16">
      <c r="A16" s="58">
        <v>15.0</v>
      </c>
      <c r="B16" s="48" t="s">
        <v>211</v>
      </c>
      <c r="C16" s="49" t="s">
        <v>184</v>
      </c>
      <c r="D16" s="50">
        <v>1.0</v>
      </c>
      <c r="E16" s="50" t="s">
        <v>28</v>
      </c>
      <c r="F16" s="50">
        <v>2015.0</v>
      </c>
      <c r="G16" s="50" t="s">
        <v>49</v>
      </c>
      <c r="H16" s="50" t="s">
        <v>25</v>
      </c>
      <c r="I16" s="50" t="s">
        <v>29</v>
      </c>
      <c r="J16" s="50" t="s">
        <v>189</v>
      </c>
      <c r="K16" s="50" t="s">
        <v>186</v>
      </c>
      <c r="L16" s="50">
        <v>0.0</v>
      </c>
      <c r="M16" s="50">
        <v>50.0</v>
      </c>
      <c r="N16" s="50" t="s">
        <v>15</v>
      </c>
      <c r="O16" s="50" t="s">
        <v>30</v>
      </c>
      <c r="P16" s="50">
        <v>0.0</v>
      </c>
      <c r="Q16" s="50" t="s">
        <v>50</v>
      </c>
      <c r="R16" s="50">
        <f t="shared" si="1"/>
        <v>0</v>
      </c>
      <c r="S16" s="50">
        <v>1.0</v>
      </c>
      <c r="T16" s="51" t="s">
        <v>212</v>
      </c>
      <c r="U16" s="55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7"/>
    </row>
    <row r="17">
      <c r="A17" s="47">
        <v>16.0</v>
      </c>
      <c r="B17" s="48" t="s">
        <v>213</v>
      </c>
      <c r="C17" s="49" t="s">
        <v>193</v>
      </c>
      <c r="D17" s="50">
        <v>0.0</v>
      </c>
      <c r="E17" s="50" t="s">
        <v>23</v>
      </c>
      <c r="F17" s="50">
        <v>2015.0</v>
      </c>
      <c r="G17" s="50" t="s">
        <v>51</v>
      </c>
      <c r="H17" s="50" t="s">
        <v>25</v>
      </c>
      <c r="I17" s="50" t="s">
        <v>29</v>
      </c>
      <c r="J17" s="50" t="s">
        <v>189</v>
      </c>
      <c r="K17" s="50" t="s">
        <v>186</v>
      </c>
      <c r="L17" s="50">
        <v>0.0</v>
      </c>
      <c r="M17" s="50">
        <v>17.0</v>
      </c>
      <c r="N17" s="50" t="s">
        <v>15</v>
      </c>
      <c r="O17" s="50" t="s">
        <v>30</v>
      </c>
      <c r="P17" s="50">
        <v>0.0</v>
      </c>
      <c r="Q17" s="50" t="s">
        <v>50</v>
      </c>
      <c r="R17" s="50">
        <f t="shared" si="1"/>
        <v>0</v>
      </c>
      <c r="S17" s="50">
        <v>3.0</v>
      </c>
      <c r="T17" s="51" t="s">
        <v>214</v>
      </c>
      <c r="U17" s="55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7"/>
    </row>
    <row r="18">
      <c r="A18" s="47">
        <v>17.0</v>
      </c>
      <c r="B18" s="48" t="s">
        <v>215</v>
      </c>
      <c r="C18" s="49" t="s">
        <v>193</v>
      </c>
      <c r="D18" s="50">
        <v>0.0</v>
      </c>
      <c r="E18" s="50" t="s">
        <v>23</v>
      </c>
      <c r="F18" s="50">
        <v>2015.0</v>
      </c>
      <c r="G18" s="50" t="s">
        <v>52</v>
      </c>
      <c r="H18" s="50" t="s">
        <v>25</v>
      </c>
      <c r="I18" s="50" t="s">
        <v>29</v>
      </c>
      <c r="J18" s="50" t="s">
        <v>189</v>
      </c>
      <c r="K18" s="50" t="s">
        <v>186</v>
      </c>
      <c r="L18" s="50">
        <v>0.0</v>
      </c>
      <c r="M18" s="50">
        <v>29.0</v>
      </c>
      <c r="N18" s="50" t="s">
        <v>15</v>
      </c>
      <c r="O18" s="50" t="s">
        <v>30</v>
      </c>
      <c r="P18" s="50">
        <v>0.0</v>
      </c>
      <c r="Q18" s="50" t="s">
        <v>16</v>
      </c>
      <c r="R18" s="50">
        <f t="shared" si="1"/>
        <v>1</v>
      </c>
      <c r="S18" s="50">
        <v>3.0</v>
      </c>
      <c r="T18" s="51" t="s">
        <v>216</v>
      </c>
      <c r="U18" s="55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7"/>
    </row>
    <row r="19">
      <c r="A19" s="58">
        <v>18.0</v>
      </c>
      <c r="B19" s="48" t="s">
        <v>217</v>
      </c>
      <c r="C19" s="49" t="s">
        <v>184</v>
      </c>
      <c r="D19" s="50">
        <v>1.0</v>
      </c>
      <c r="E19" s="50" t="s">
        <v>53</v>
      </c>
      <c r="F19" s="50">
        <v>2015.0</v>
      </c>
      <c r="G19" s="50" t="s">
        <v>38</v>
      </c>
      <c r="H19" s="50" t="s">
        <v>25</v>
      </c>
      <c r="I19" s="50" t="s">
        <v>54</v>
      </c>
      <c r="J19" s="50" t="s">
        <v>189</v>
      </c>
      <c r="K19" s="50" t="s">
        <v>17</v>
      </c>
      <c r="L19" s="50">
        <v>0.0</v>
      </c>
      <c r="M19" s="50">
        <v>32.0</v>
      </c>
      <c r="N19" s="50" t="s">
        <v>42</v>
      </c>
      <c r="O19" s="50" t="s">
        <v>30</v>
      </c>
      <c r="P19" s="50">
        <v>0.0</v>
      </c>
      <c r="Q19" s="50" t="s">
        <v>50</v>
      </c>
      <c r="R19" s="50">
        <f t="shared" si="1"/>
        <v>0</v>
      </c>
      <c r="S19" s="50" t="s">
        <v>17</v>
      </c>
      <c r="T19" s="59"/>
      <c r="U19" s="55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7"/>
    </row>
    <row r="20">
      <c r="A20" s="47">
        <v>19.0</v>
      </c>
      <c r="B20" s="48" t="s">
        <v>218</v>
      </c>
      <c r="C20" s="49" t="s">
        <v>193</v>
      </c>
      <c r="D20" s="50">
        <v>0.0</v>
      </c>
      <c r="E20" s="50" t="s">
        <v>55</v>
      </c>
      <c r="F20" s="50">
        <v>2015.0</v>
      </c>
      <c r="G20" s="50" t="s">
        <v>56</v>
      </c>
      <c r="H20" s="50" t="s">
        <v>25</v>
      </c>
      <c r="I20" s="50" t="s">
        <v>36</v>
      </c>
      <c r="J20" s="50" t="s">
        <v>185</v>
      </c>
      <c r="K20" s="50" t="s">
        <v>17</v>
      </c>
      <c r="L20" s="50">
        <v>0.0</v>
      </c>
      <c r="M20" s="50">
        <v>51.0</v>
      </c>
      <c r="N20" s="50" t="s">
        <v>57</v>
      </c>
      <c r="O20" s="50" t="s">
        <v>30</v>
      </c>
      <c r="P20" s="50">
        <v>0.0</v>
      </c>
      <c r="Q20" s="50" t="s">
        <v>16</v>
      </c>
      <c r="R20" s="50">
        <f t="shared" si="1"/>
        <v>1</v>
      </c>
      <c r="S20" s="50" t="s">
        <v>17</v>
      </c>
      <c r="T20" s="59"/>
      <c r="U20" s="55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7"/>
    </row>
    <row r="21">
      <c r="A21" s="47">
        <v>20.0</v>
      </c>
      <c r="B21" s="48" t="s">
        <v>219</v>
      </c>
      <c r="C21" s="49" t="s">
        <v>198</v>
      </c>
      <c r="D21" s="50">
        <v>0.0</v>
      </c>
      <c r="E21" s="50" t="s">
        <v>58</v>
      </c>
      <c r="F21" s="50">
        <v>2016.0</v>
      </c>
      <c r="G21" s="50" t="s">
        <v>24</v>
      </c>
      <c r="H21" s="50" t="s">
        <v>25</v>
      </c>
      <c r="I21" s="50" t="s">
        <v>54</v>
      </c>
      <c r="J21" s="50" t="s">
        <v>189</v>
      </c>
      <c r="K21" s="50" t="s">
        <v>17</v>
      </c>
      <c r="L21" s="50">
        <v>0.0</v>
      </c>
      <c r="M21" s="50">
        <v>47.0</v>
      </c>
      <c r="N21" s="50" t="s">
        <v>41</v>
      </c>
      <c r="O21" s="50" t="s">
        <v>30</v>
      </c>
      <c r="P21" s="50">
        <v>0.0</v>
      </c>
      <c r="Q21" s="50" t="s">
        <v>16</v>
      </c>
      <c r="R21" s="50">
        <f t="shared" si="1"/>
        <v>1</v>
      </c>
      <c r="S21" s="50">
        <v>1.0</v>
      </c>
      <c r="T21" s="51" t="s">
        <v>220</v>
      </c>
      <c r="U21" s="55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7"/>
    </row>
    <row r="22">
      <c r="A22" s="58">
        <v>21.0</v>
      </c>
      <c r="B22" s="48" t="s">
        <v>221</v>
      </c>
      <c r="C22" s="49" t="s">
        <v>184</v>
      </c>
      <c r="D22" s="50">
        <v>1.0</v>
      </c>
      <c r="E22" s="50" t="s">
        <v>11</v>
      </c>
      <c r="F22" s="50">
        <v>2016.0</v>
      </c>
      <c r="G22" s="50" t="s">
        <v>59</v>
      </c>
      <c r="H22" s="50" t="s">
        <v>25</v>
      </c>
      <c r="I22" s="50" t="s">
        <v>54</v>
      </c>
      <c r="J22" s="50" t="s">
        <v>189</v>
      </c>
      <c r="K22" s="50" t="s">
        <v>17</v>
      </c>
      <c r="L22" s="50">
        <v>0.0</v>
      </c>
      <c r="M22" s="50">
        <v>54.0</v>
      </c>
      <c r="N22" s="50" t="s">
        <v>60</v>
      </c>
      <c r="O22" s="50" t="s">
        <v>30</v>
      </c>
      <c r="P22" s="50">
        <v>0.0</v>
      </c>
      <c r="Q22" s="50" t="s">
        <v>16</v>
      </c>
      <c r="R22" s="50">
        <f t="shared" si="1"/>
        <v>1</v>
      </c>
      <c r="S22" s="50">
        <v>1.0</v>
      </c>
      <c r="T22" s="51" t="s">
        <v>222</v>
      </c>
      <c r="U22" s="55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7"/>
    </row>
    <row r="23">
      <c r="A23" s="47">
        <v>22.0</v>
      </c>
      <c r="B23" s="48" t="s">
        <v>223</v>
      </c>
      <c r="C23" s="49" t="s">
        <v>184</v>
      </c>
      <c r="D23" s="50">
        <v>1.0</v>
      </c>
      <c r="E23" s="50" t="s">
        <v>11</v>
      </c>
      <c r="F23" s="50">
        <v>2016.0</v>
      </c>
      <c r="G23" s="50" t="s">
        <v>12</v>
      </c>
      <c r="H23" s="50" t="s">
        <v>61</v>
      </c>
      <c r="I23" s="50" t="s">
        <v>21</v>
      </c>
      <c r="J23" s="50" t="s">
        <v>189</v>
      </c>
      <c r="K23" s="50" t="s">
        <v>186</v>
      </c>
      <c r="L23" s="50">
        <v>0.0</v>
      </c>
      <c r="M23" s="50">
        <v>29.0</v>
      </c>
      <c r="N23" s="50" t="s">
        <v>15</v>
      </c>
      <c r="O23" s="50" t="s">
        <v>30</v>
      </c>
      <c r="P23" s="50">
        <v>0.0</v>
      </c>
      <c r="Q23" s="50" t="s">
        <v>16</v>
      </c>
      <c r="R23" s="50">
        <f t="shared" si="1"/>
        <v>1</v>
      </c>
      <c r="S23" s="50" t="s">
        <v>17</v>
      </c>
      <c r="T23" s="51" t="s">
        <v>224</v>
      </c>
      <c r="U23" s="55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7"/>
    </row>
    <row r="24">
      <c r="A24" s="47">
        <v>23.0</v>
      </c>
      <c r="B24" s="48" t="s">
        <v>225</v>
      </c>
      <c r="C24" s="49" t="s">
        <v>184</v>
      </c>
      <c r="D24" s="50">
        <v>1.0</v>
      </c>
      <c r="E24" s="50" t="s">
        <v>18</v>
      </c>
      <c r="F24" s="50">
        <v>2016.0</v>
      </c>
      <c r="G24" s="50" t="s">
        <v>62</v>
      </c>
      <c r="H24" s="50" t="s">
        <v>25</v>
      </c>
      <c r="I24" s="50" t="s">
        <v>54</v>
      </c>
      <c r="J24" s="50" t="s">
        <v>189</v>
      </c>
      <c r="K24" s="50" t="s">
        <v>17</v>
      </c>
      <c r="L24" s="50">
        <v>0.0</v>
      </c>
      <c r="M24" s="50">
        <v>26.0</v>
      </c>
      <c r="N24" s="50" t="s">
        <v>15</v>
      </c>
      <c r="O24" s="50" t="s">
        <v>30</v>
      </c>
      <c r="P24" s="50">
        <v>0.0</v>
      </c>
      <c r="Q24" s="50" t="s">
        <v>16</v>
      </c>
      <c r="R24" s="50">
        <f t="shared" si="1"/>
        <v>1</v>
      </c>
      <c r="S24" s="50">
        <v>1.0</v>
      </c>
      <c r="T24" s="51" t="s">
        <v>226</v>
      </c>
      <c r="U24" s="55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7"/>
    </row>
    <row r="25">
      <c r="A25" s="58">
        <v>24.0</v>
      </c>
      <c r="B25" s="48" t="s">
        <v>227</v>
      </c>
      <c r="C25" s="49" t="s">
        <v>29</v>
      </c>
      <c r="D25" s="50">
        <v>0.0</v>
      </c>
      <c r="E25" s="50" t="s">
        <v>35</v>
      </c>
      <c r="F25" s="50">
        <v>2016.0</v>
      </c>
      <c r="G25" s="50" t="s">
        <v>46</v>
      </c>
      <c r="H25" s="50" t="s">
        <v>25</v>
      </c>
      <c r="I25" s="50" t="s">
        <v>26</v>
      </c>
      <c r="J25" s="50" t="s">
        <v>185</v>
      </c>
      <c r="K25" s="50" t="s">
        <v>17</v>
      </c>
      <c r="L25" s="50">
        <v>0.0</v>
      </c>
      <c r="M25" s="50">
        <v>62.0</v>
      </c>
      <c r="N25" s="50" t="s">
        <v>63</v>
      </c>
      <c r="O25" s="50" t="s">
        <v>22</v>
      </c>
      <c r="P25" s="50">
        <v>1.0</v>
      </c>
      <c r="Q25" s="50" t="s">
        <v>16</v>
      </c>
      <c r="R25" s="50">
        <f t="shared" si="1"/>
        <v>1</v>
      </c>
      <c r="S25" s="50" t="s">
        <v>17</v>
      </c>
      <c r="T25" s="59"/>
      <c r="U25" s="55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7"/>
    </row>
    <row r="26">
      <c r="A26" s="47">
        <v>25.0</v>
      </c>
      <c r="B26" s="48" t="s">
        <v>228</v>
      </c>
      <c r="C26" s="49" t="s">
        <v>29</v>
      </c>
      <c r="D26" s="50">
        <v>0.0</v>
      </c>
      <c r="E26" s="50" t="s">
        <v>64</v>
      </c>
      <c r="F26" s="50">
        <v>2016.0</v>
      </c>
      <c r="G26" s="50" t="s">
        <v>65</v>
      </c>
      <c r="H26" s="50" t="s">
        <v>25</v>
      </c>
      <c r="I26" s="50" t="s">
        <v>14</v>
      </c>
      <c r="J26" s="50" t="s">
        <v>185</v>
      </c>
      <c r="K26" s="50" t="s">
        <v>186</v>
      </c>
      <c r="L26" s="50">
        <v>0.0</v>
      </c>
      <c r="M26" s="50">
        <v>59.0</v>
      </c>
      <c r="N26" s="50" t="s">
        <v>15</v>
      </c>
      <c r="O26" s="50" t="s">
        <v>30</v>
      </c>
      <c r="P26" s="50">
        <v>0.0</v>
      </c>
      <c r="Q26" s="50" t="s">
        <v>16</v>
      </c>
      <c r="R26" s="50">
        <f t="shared" si="1"/>
        <v>1</v>
      </c>
      <c r="S26" s="50">
        <v>3.0</v>
      </c>
      <c r="T26" s="51" t="s">
        <v>229</v>
      </c>
      <c r="U26" s="55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7"/>
    </row>
    <row r="27">
      <c r="A27" s="47">
        <v>26.0</v>
      </c>
      <c r="B27" s="48" t="s">
        <v>230</v>
      </c>
      <c r="C27" s="49" t="s">
        <v>193</v>
      </c>
      <c r="D27" s="50">
        <v>0.0</v>
      </c>
      <c r="E27" s="50" t="s">
        <v>32</v>
      </c>
      <c r="F27" s="50">
        <v>2017.0</v>
      </c>
      <c r="G27" s="50" t="s">
        <v>56</v>
      </c>
      <c r="H27" s="50" t="s">
        <v>25</v>
      </c>
      <c r="I27" s="50" t="s">
        <v>66</v>
      </c>
      <c r="J27" s="50" t="s">
        <v>66</v>
      </c>
      <c r="K27" s="50" t="s">
        <v>17</v>
      </c>
      <c r="L27" s="50">
        <v>0.0</v>
      </c>
      <c r="M27" s="50">
        <v>63.0</v>
      </c>
      <c r="N27" s="50" t="s">
        <v>67</v>
      </c>
      <c r="O27" s="50" t="s">
        <v>30</v>
      </c>
      <c r="P27" s="50">
        <v>0.0</v>
      </c>
      <c r="Q27" s="50" t="s">
        <v>16</v>
      </c>
      <c r="R27" s="50">
        <f t="shared" si="1"/>
        <v>1</v>
      </c>
      <c r="S27" s="50" t="s">
        <v>17</v>
      </c>
      <c r="T27" s="59"/>
      <c r="U27" s="55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7"/>
    </row>
    <row r="28">
      <c r="A28" s="58">
        <v>27.0</v>
      </c>
      <c r="B28" s="48" t="s">
        <v>231</v>
      </c>
      <c r="C28" s="49" t="s">
        <v>29</v>
      </c>
      <c r="D28" s="50">
        <v>0.0</v>
      </c>
      <c r="E28" s="50" t="s">
        <v>35</v>
      </c>
      <c r="F28" s="50">
        <v>2017.0</v>
      </c>
      <c r="G28" s="50" t="s">
        <v>68</v>
      </c>
      <c r="H28" s="50" t="s">
        <v>25</v>
      </c>
      <c r="I28" s="50" t="s">
        <v>14</v>
      </c>
      <c r="J28" s="50" t="s">
        <v>185</v>
      </c>
      <c r="K28" s="50" t="s">
        <v>186</v>
      </c>
      <c r="L28" s="50">
        <v>0.0</v>
      </c>
      <c r="M28" s="50">
        <v>67.0</v>
      </c>
      <c r="N28" s="50" t="s">
        <v>48</v>
      </c>
      <c r="O28" s="50" t="s">
        <v>22</v>
      </c>
      <c r="P28" s="50">
        <v>1.0</v>
      </c>
      <c r="Q28" s="50" t="s">
        <v>16</v>
      </c>
      <c r="R28" s="50">
        <f t="shared" si="1"/>
        <v>1</v>
      </c>
      <c r="S28" s="50">
        <v>2.0</v>
      </c>
      <c r="T28" s="51" t="s">
        <v>232</v>
      </c>
      <c r="U28" s="55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7"/>
    </row>
    <row r="29">
      <c r="A29" s="47">
        <v>28.0</v>
      </c>
      <c r="B29" s="48" t="s">
        <v>233</v>
      </c>
      <c r="C29" s="49" t="s">
        <v>29</v>
      </c>
      <c r="D29" s="50">
        <v>0.0</v>
      </c>
      <c r="E29" s="50" t="s">
        <v>40</v>
      </c>
      <c r="F29" s="50">
        <v>2017.0</v>
      </c>
      <c r="G29" s="50" t="s">
        <v>69</v>
      </c>
      <c r="H29" s="50" t="s">
        <v>70</v>
      </c>
      <c r="I29" s="50" t="s">
        <v>71</v>
      </c>
      <c r="J29" s="50" t="s">
        <v>189</v>
      </c>
      <c r="K29" s="50" t="s">
        <v>186</v>
      </c>
      <c r="L29" s="50">
        <v>0.0</v>
      </c>
      <c r="M29" s="50">
        <v>24.0</v>
      </c>
      <c r="N29" s="50" t="s">
        <v>15</v>
      </c>
      <c r="O29" s="50" t="s">
        <v>30</v>
      </c>
      <c r="P29" s="50">
        <v>0.0</v>
      </c>
      <c r="Q29" s="50" t="s">
        <v>16</v>
      </c>
      <c r="R29" s="50">
        <f t="shared" si="1"/>
        <v>1</v>
      </c>
      <c r="S29" s="50">
        <v>2.0</v>
      </c>
      <c r="T29" s="51" t="s">
        <v>234</v>
      </c>
      <c r="U29" s="55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7"/>
    </row>
    <row r="30">
      <c r="A30" s="47">
        <v>29.0</v>
      </c>
      <c r="B30" s="48" t="s">
        <v>235</v>
      </c>
      <c r="C30" s="49" t="s">
        <v>29</v>
      </c>
      <c r="D30" s="50">
        <v>0.0</v>
      </c>
      <c r="E30" s="50" t="s">
        <v>40</v>
      </c>
      <c r="F30" s="50">
        <v>2017.0</v>
      </c>
      <c r="G30" s="50" t="s">
        <v>24</v>
      </c>
      <c r="H30" s="50" t="s">
        <v>25</v>
      </c>
      <c r="I30" s="50" t="s">
        <v>26</v>
      </c>
      <c r="J30" s="50" t="s">
        <v>185</v>
      </c>
      <c r="K30" s="50" t="s">
        <v>17</v>
      </c>
      <c r="L30" s="50">
        <v>0.0</v>
      </c>
      <c r="M30" s="50">
        <v>66.0</v>
      </c>
      <c r="N30" s="50" t="s">
        <v>37</v>
      </c>
      <c r="O30" s="50" t="s">
        <v>30</v>
      </c>
      <c r="P30" s="50">
        <v>0.0</v>
      </c>
      <c r="Q30" s="50" t="s">
        <v>16</v>
      </c>
      <c r="R30" s="50">
        <f t="shared" si="1"/>
        <v>1</v>
      </c>
      <c r="S30" s="50" t="s">
        <v>17</v>
      </c>
      <c r="T30" s="59"/>
      <c r="U30" s="55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7"/>
    </row>
    <row r="31">
      <c r="A31" s="58">
        <v>30.0</v>
      </c>
      <c r="B31" s="48" t="s">
        <v>236</v>
      </c>
      <c r="C31" s="49" t="s">
        <v>184</v>
      </c>
      <c r="D31" s="50">
        <v>1.0</v>
      </c>
      <c r="E31" s="50" t="s">
        <v>53</v>
      </c>
      <c r="F31" s="50">
        <v>2017.0</v>
      </c>
      <c r="G31" s="50" t="s">
        <v>12</v>
      </c>
      <c r="H31" s="50" t="s">
        <v>61</v>
      </c>
      <c r="I31" s="50" t="s">
        <v>21</v>
      </c>
      <c r="J31" s="50" t="s">
        <v>189</v>
      </c>
      <c r="K31" s="50" t="s">
        <v>186</v>
      </c>
      <c r="L31" s="50">
        <v>0.0</v>
      </c>
      <c r="M31" s="50">
        <v>57.0</v>
      </c>
      <c r="N31" s="50" t="s">
        <v>15</v>
      </c>
      <c r="O31" s="50" t="s">
        <v>30</v>
      </c>
      <c r="P31" s="50">
        <v>0.0</v>
      </c>
      <c r="Q31" s="50" t="s">
        <v>50</v>
      </c>
      <c r="R31" s="50">
        <f t="shared" si="1"/>
        <v>0</v>
      </c>
      <c r="S31" s="50" t="s">
        <v>17</v>
      </c>
      <c r="T31" s="51" t="s">
        <v>237</v>
      </c>
      <c r="U31" s="55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7"/>
    </row>
    <row r="32">
      <c r="A32" s="47">
        <v>31.0</v>
      </c>
      <c r="B32" s="48" t="s">
        <v>238</v>
      </c>
      <c r="C32" s="49" t="s">
        <v>184</v>
      </c>
      <c r="D32" s="50">
        <v>1.0</v>
      </c>
      <c r="E32" s="50" t="s">
        <v>11</v>
      </c>
      <c r="F32" s="50">
        <v>2017.0</v>
      </c>
      <c r="G32" s="50" t="s">
        <v>72</v>
      </c>
      <c r="H32" s="50" t="s">
        <v>73</v>
      </c>
      <c r="I32" s="50" t="s">
        <v>21</v>
      </c>
      <c r="J32" s="50" t="s">
        <v>189</v>
      </c>
      <c r="K32" s="50" t="s">
        <v>186</v>
      </c>
      <c r="L32" s="50">
        <v>0.0</v>
      </c>
      <c r="M32" s="50">
        <v>13.0</v>
      </c>
      <c r="N32" s="50" t="s">
        <v>15</v>
      </c>
      <c r="O32" s="50" t="s">
        <v>30</v>
      </c>
      <c r="P32" s="50">
        <v>0.0</v>
      </c>
      <c r="Q32" s="50" t="s">
        <v>16</v>
      </c>
      <c r="R32" s="50">
        <f t="shared" si="1"/>
        <v>1</v>
      </c>
      <c r="S32" s="50" t="s">
        <v>17</v>
      </c>
      <c r="T32" s="51" t="s">
        <v>239</v>
      </c>
      <c r="U32" s="55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7"/>
    </row>
    <row r="33">
      <c r="A33" s="47">
        <v>32.0</v>
      </c>
      <c r="B33" s="48" t="s">
        <v>240</v>
      </c>
      <c r="C33" s="49" t="s">
        <v>184</v>
      </c>
      <c r="D33" s="50">
        <v>1.0</v>
      </c>
      <c r="E33" s="50" t="s">
        <v>11</v>
      </c>
      <c r="F33" s="50">
        <v>2017.0</v>
      </c>
      <c r="G33" s="50" t="s">
        <v>74</v>
      </c>
      <c r="H33" s="50" t="s">
        <v>61</v>
      </c>
      <c r="I33" s="50" t="s">
        <v>14</v>
      </c>
      <c r="J33" s="50" t="s">
        <v>185</v>
      </c>
      <c r="K33" s="50" t="s">
        <v>186</v>
      </c>
      <c r="L33" s="50">
        <v>0.0</v>
      </c>
      <c r="M33" s="50">
        <v>65.0</v>
      </c>
      <c r="N33" s="50" t="s">
        <v>48</v>
      </c>
      <c r="O33" s="50" t="s">
        <v>22</v>
      </c>
      <c r="P33" s="50">
        <v>1.0</v>
      </c>
      <c r="Q33" s="50" t="s">
        <v>16</v>
      </c>
      <c r="R33" s="50">
        <f t="shared" si="1"/>
        <v>1</v>
      </c>
      <c r="S33" s="50" t="s">
        <v>17</v>
      </c>
      <c r="T33" s="51" t="s">
        <v>241</v>
      </c>
      <c r="U33" s="55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7"/>
    </row>
    <row r="34">
      <c r="A34" s="58">
        <v>33.0</v>
      </c>
      <c r="B34" s="48" t="s">
        <v>242</v>
      </c>
      <c r="C34" s="49" t="s">
        <v>29</v>
      </c>
      <c r="D34" s="50">
        <v>0.0</v>
      </c>
      <c r="E34" s="50" t="s">
        <v>40</v>
      </c>
      <c r="F34" s="50">
        <v>2018.0</v>
      </c>
      <c r="G34" s="50" t="s">
        <v>12</v>
      </c>
      <c r="H34" s="50" t="s">
        <v>25</v>
      </c>
      <c r="I34" s="50" t="s">
        <v>29</v>
      </c>
      <c r="J34" s="50" t="s">
        <v>189</v>
      </c>
      <c r="K34" s="50" t="s">
        <v>186</v>
      </c>
      <c r="L34" s="50">
        <v>0.0</v>
      </c>
      <c r="M34" s="50">
        <v>23.0</v>
      </c>
      <c r="N34" s="50" t="s">
        <v>75</v>
      </c>
      <c r="O34" s="50" t="s">
        <v>30</v>
      </c>
      <c r="P34" s="50">
        <v>0.0</v>
      </c>
      <c r="Q34" s="50" t="s">
        <v>16</v>
      </c>
      <c r="R34" s="50">
        <f t="shared" si="1"/>
        <v>1</v>
      </c>
      <c r="S34" s="50">
        <v>2.0</v>
      </c>
      <c r="T34" s="51" t="s">
        <v>243</v>
      </c>
      <c r="U34" s="55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7"/>
    </row>
    <row r="35">
      <c r="A35" s="47">
        <v>34.0</v>
      </c>
      <c r="B35" s="48" t="s">
        <v>244</v>
      </c>
      <c r="C35" s="49" t="s">
        <v>184</v>
      </c>
      <c r="D35" s="50">
        <v>1.0</v>
      </c>
      <c r="E35" s="50" t="s">
        <v>18</v>
      </c>
      <c r="F35" s="50">
        <v>2018.0</v>
      </c>
      <c r="G35" s="50" t="s">
        <v>76</v>
      </c>
      <c r="H35" s="50" t="s">
        <v>25</v>
      </c>
      <c r="I35" s="50" t="s">
        <v>77</v>
      </c>
      <c r="J35" s="50" t="s">
        <v>189</v>
      </c>
      <c r="K35" s="50" t="s">
        <v>186</v>
      </c>
      <c r="L35" s="50">
        <v>0.0</v>
      </c>
      <c r="M35" s="50">
        <v>57.0</v>
      </c>
      <c r="N35" s="50" t="s">
        <v>15</v>
      </c>
      <c r="O35" s="50" t="s">
        <v>30</v>
      </c>
      <c r="P35" s="50">
        <v>0.0</v>
      </c>
      <c r="Q35" s="50" t="s">
        <v>50</v>
      </c>
      <c r="R35" s="50">
        <f t="shared" si="1"/>
        <v>0</v>
      </c>
      <c r="S35" s="50">
        <v>10.0</v>
      </c>
      <c r="T35" s="51" t="s">
        <v>245</v>
      </c>
      <c r="U35" s="55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7"/>
    </row>
    <row r="36">
      <c r="A36" s="47">
        <v>35.0</v>
      </c>
      <c r="B36" s="48" t="s">
        <v>246</v>
      </c>
      <c r="C36" s="49" t="s">
        <v>198</v>
      </c>
      <c r="D36" s="50">
        <v>0.0</v>
      </c>
      <c r="E36" s="50" t="s">
        <v>31</v>
      </c>
      <c r="F36" s="50">
        <v>2019.0</v>
      </c>
      <c r="G36" s="50" t="s">
        <v>24</v>
      </c>
      <c r="H36" s="50" t="s">
        <v>78</v>
      </c>
      <c r="I36" s="50" t="s">
        <v>79</v>
      </c>
      <c r="J36" s="50" t="s">
        <v>189</v>
      </c>
      <c r="K36" s="50" t="s">
        <v>17</v>
      </c>
      <c r="L36" s="50">
        <v>0.0</v>
      </c>
      <c r="M36" s="50">
        <v>32.0</v>
      </c>
      <c r="N36" s="50" t="s">
        <v>48</v>
      </c>
      <c r="O36" s="50" t="s">
        <v>22</v>
      </c>
      <c r="P36" s="50">
        <v>1.0</v>
      </c>
      <c r="Q36" s="50" t="s">
        <v>16</v>
      </c>
      <c r="R36" s="50">
        <f t="shared" si="1"/>
        <v>1</v>
      </c>
      <c r="S36" s="50" t="s">
        <v>17</v>
      </c>
      <c r="T36" s="59"/>
      <c r="U36" s="55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7"/>
    </row>
    <row r="37">
      <c r="A37" s="58">
        <v>36.0</v>
      </c>
      <c r="B37" s="48" t="s">
        <v>247</v>
      </c>
      <c r="C37" s="49" t="s">
        <v>184</v>
      </c>
      <c r="D37" s="50">
        <v>1.0</v>
      </c>
      <c r="E37" s="50" t="s">
        <v>11</v>
      </c>
      <c r="F37" s="50">
        <v>2019.0</v>
      </c>
      <c r="G37" s="50" t="s">
        <v>12</v>
      </c>
      <c r="H37" s="50" t="s">
        <v>61</v>
      </c>
      <c r="I37" s="50" t="s">
        <v>80</v>
      </c>
      <c r="J37" s="50" t="s">
        <v>189</v>
      </c>
      <c r="K37" s="50" t="s">
        <v>186</v>
      </c>
      <c r="L37" s="50">
        <v>0.0</v>
      </c>
      <c r="M37" s="50">
        <v>39.0</v>
      </c>
      <c r="N37" s="50" t="s">
        <v>15</v>
      </c>
      <c r="O37" s="50" t="s">
        <v>30</v>
      </c>
      <c r="P37" s="50">
        <v>0.0</v>
      </c>
      <c r="Q37" s="50" t="s">
        <v>16</v>
      </c>
      <c r="R37" s="50">
        <f t="shared" si="1"/>
        <v>1</v>
      </c>
      <c r="S37" s="50" t="s">
        <v>17</v>
      </c>
      <c r="T37" s="51" t="s">
        <v>248</v>
      </c>
      <c r="U37" s="55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7"/>
    </row>
    <row r="38">
      <c r="A38" s="47">
        <v>37.0</v>
      </c>
      <c r="B38" s="48" t="s">
        <v>249</v>
      </c>
      <c r="C38" s="49" t="s">
        <v>193</v>
      </c>
      <c r="D38" s="50">
        <v>0.0</v>
      </c>
      <c r="E38" s="50" t="s">
        <v>55</v>
      </c>
      <c r="F38" s="50">
        <v>2019.0</v>
      </c>
      <c r="G38" s="50" t="s">
        <v>24</v>
      </c>
      <c r="H38" s="50" t="s">
        <v>25</v>
      </c>
      <c r="I38" s="50" t="s">
        <v>54</v>
      </c>
      <c r="J38" s="50" t="s">
        <v>189</v>
      </c>
      <c r="K38" s="50" t="s">
        <v>17</v>
      </c>
      <c r="L38" s="50">
        <v>0.0</v>
      </c>
      <c r="M38" s="50">
        <v>63.0</v>
      </c>
      <c r="N38" s="50" t="s">
        <v>81</v>
      </c>
      <c r="O38" s="50" t="s">
        <v>30</v>
      </c>
      <c r="P38" s="50">
        <v>0.0</v>
      </c>
      <c r="Q38" s="50" t="s">
        <v>50</v>
      </c>
      <c r="R38" s="50">
        <f t="shared" si="1"/>
        <v>0</v>
      </c>
      <c r="S38" s="50" t="s">
        <v>17</v>
      </c>
      <c r="T38" s="51" t="s">
        <v>250</v>
      </c>
      <c r="U38" s="55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7"/>
    </row>
    <row r="39">
      <c r="A39" s="47">
        <v>38.0</v>
      </c>
      <c r="B39" s="48" t="s">
        <v>251</v>
      </c>
      <c r="C39" s="49" t="s">
        <v>198</v>
      </c>
      <c r="D39" s="50">
        <v>0.0</v>
      </c>
      <c r="E39" s="50" t="s">
        <v>31</v>
      </c>
      <c r="F39" s="50">
        <v>2019.0</v>
      </c>
      <c r="G39" s="50" t="s">
        <v>82</v>
      </c>
      <c r="H39" s="50" t="s">
        <v>83</v>
      </c>
      <c r="I39" s="50" t="s">
        <v>84</v>
      </c>
      <c r="J39" s="50" t="s">
        <v>252</v>
      </c>
      <c r="K39" s="50" t="s">
        <v>186</v>
      </c>
      <c r="L39" s="50">
        <v>0.0</v>
      </c>
      <c r="M39" s="50">
        <v>16.0</v>
      </c>
      <c r="N39" s="50" t="s">
        <v>48</v>
      </c>
      <c r="O39" s="50" t="s">
        <v>22</v>
      </c>
      <c r="P39" s="50">
        <v>1.0</v>
      </c>
      <c r="Q39" s="50" t="s">
        <v>16</v>
      </c>
      <c r="R39" s="50">
        <f t="shared" si="1"/>
        <v>1</v>
      </c>
      <c r="S39" s="50">
        <v>1.0</v>
      </c>
      <c r="T39" s="51" t="s">
        <v>253</v>
      </c>
      <c r="U39" s="55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7"/>
    </row>
    <row r="40">
      <c r="A40" s="58">
        <v>39.0</v>
      </c>
      <c r="B40" s="48" t="s">
        <v>254</v>
      </c>
      <c r="C40" s="49" t="s">
        <v>184</v>
      </c>
      <c r="D40" s="50">
        <v>1.0</v>
      </c>
      <c r="E40" s="50" t="s">
        <v>11</v>
      </c>
      <c r="F40" s="50">
        <v>2019.0</v>
      </c>
      <c r="G40" s="50" t="s">
        <v>24</v>
      </c>
      <c r="H40" s="50" t="s">
        <v>25</v>
      </c>
      <c r="I40" s="50" t="s">
        <v>66</v>
      </c>
      <c r="J40" s="50" t="s">
        <v>66</v>
      </c>
      <c r="K40" s="50" t="s">
        <v>17</v>
      </c>
      <c r="L40" s="50">
        <v>0.0</v>
      </c>
      <c r="M40" s="50">
        <v>31.0</v>
      </c>
      <c r="N40" s="50" t="s">
        <v>15</v>
      </c>
      <c r="O40" s="50" t="s">
        <v>30</v>
      </c>
      <c r="P40" s="50">
        <v>0.0</v>
      </c>
      <c r="Q40" s="50" t="s">
        <v>16</v>
      </c>
      <c r="R40" s="50">
        <f t="shared" si="1"/>
        <v>1</v>
      </c>
      <c r="S40" s="50" t="s">
        <v>17</v>
      </c>
      <c r="T40" s="59"/>
      <c r="U40" s="55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7"/>
    </row>
    <row r="41">
      <c r="A41" s="47">
        <v>40.0</v>
      </c>
      <c r="B41" s="48" t="s">
        <v>255</v>
      </c>
      <c r="C41" s="49" t="s">
        <v>184</v>
      </c>
      <c r="D41" s="50">
        <v>1.0</v>
      </c>
      <c r="E41" s="50" t="s">
        <v>53</v>
      </c>
      <c r="F41" s="50">
        <v>2019.0</v>
      </c>
      <c r="G41" s="50" t="s">
        <v>24</v>
      </c>
      <c r="H41" s="50" t="s">
        <v>25</v>
      </c>
      <c r="I41" s="50" t="s">
        <v>29</v>
      </c>
      <c r="J41" s="50" t="s">
        <v>189</v>
      </c>
      <c r="K41" s="50" t="s">
        <v>186</v>
      </c>
      <c r="L41" s="50">
        <v>0.0</v>
      </c>
      <c r="M41" s="50">
        <v>37.0</v>
      </c>
      <c r="N41" s="50" t="s">
        <v>15</v>
      </c>
      <c r="O41" s="50" t="s">
        <v>30</v>
      </c>
      <c r="P41" s="50">
        <v>0.0</v>
      </c>
      <c r="Q41" s="50" t="s">
        <v>16</v>
      </c>
      <c r="R41" s="50">
        <f t="shared" si="1"/>
        <v>1</v>
      </c>
      <c r="S41" s="50">
        <v>1.0</v>
      </c>
      <c r="T41" s="51" t="s">
        <v>256</v>
      </c>
      <c r="U41" s="55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7"/>
    </row>
    <row r="42">
      <c r="A42" s="47">
        <v>41.0</v>
      </c>
      <c r="B42" s="48" t="s">
        <v>257</v>
      </c>
      <c r="C42" s="49" t="s">
        <v>184</v>
      </c>
      <c r="D42" s="50">
        <v>1.0</v>
      </c>
      <c r="E42" s="50" t="s">
        <v>18</v>
      </c>
      <c r="F42" s="50">
        <v>2019.0</v>
      </c>
      <c r="G42" s="50" t="s">
        <v>85</v>
      </c>
      <c r="H42" s="50" t="s">
        <v>61</v>
      </c>
      <c r="I42" s="50" t="s">
        <v>21</v>
      </c>
      <c r="J42" s="50" t="s">
        <v>189</v>
      </c>
      <c r="K42" s="50" t="s">
        <v>186</v>
      </c>
      <c r="L42" s="50">
        <v>0.0</v>
      </c>
      <c r="M42" s="50">
        <v>71.0</v>
      </c>
      <c r="N42" s="50" t="s">
        <v>48</v>
      </c>
      <c r="O42" s="50" t="s">
        <v>22</v>
      </c>
      <c r="P42" s="50">
        <v>1.0</v>
      </c>
      <c r="Q42" s="50" t="s">
        <v>16</v>
      </c>
      <c r="R42" s="50">
        <f t="shared" si="1"/>
        <v>1</v>
      </c>
      <c r="S42" s="50" t="s">
        <v>17</v>
      </c>
      <c r="T42" s="51" t="s">
        <v>258</v>
      </c>
      <c r="U42" s="55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7"/>
    </row>
    <row r="43">
      <c r="A43" s="58">
        <v>42.0</v>
      </c>
      <c r="B43" s="60"/>
      <c r="C43" s="49" t="s">
        <v>198</v>
      </c>
      <c r="D43" s="50">
        <v>0.0</v>
      </c>
      <c r="E43" s="50" t="s">
        <v>58</v>
      </c>
      <c r="F43" s="50">
        <v>2019.0</v>
      </c>
      <c r="G43" s="50" t="s">
        <v>86</v>
      </c>
      <c r="H43" s="50" t="s">
        <v>25</v>
      </c>
      <c r="I43" s="50" t="s">
        <v>14</v>
      </c>
      <c r="J43" s="50" t="s">
        <v>185</v>
      </c>
      <c r="K43" s="50" t="s">
        <v>259</v>
      </c>
      <c r="L43" s="50">
        <v>0.0</v>
      </c>
      <c r="M43" s="50">
        <v>78.0</v>
      </c>
      <c r="N43" s="50" t="s">
        <v>15</v>
      </c>
      <c r="O43" s="50" t="s">
        <v>30</v>
      </c>
      <c r="P43" s="50">
        <v>0.0</v>
      </c>
      <c r="Q43" s="50" t="s">
        <v>16</v>
      </c>
      <c r="R43" s="50">
        <f t="shared" si="1"/>
        <v>1</v>
      </c>
      <c r="S43" s="50">
        <v>3.0</v>
      </c>
      <c r="T43" s="51" t="s">
        <v>260</v>
      </c>
      <c r="U43" s="55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7"/>
    </row>
    <row r="44">
      <c r="A44" s="47">
        <v>43.0</v>
      </c>
      <c r="B44" s="48" t="s">
        <v>261</v>
      </c>
      <c r="C44" s="49" t="s">
        <v>29</v>
      </c>
      <c r="D44" s="50">
        <v>0.0</v>
      </c>
      <c r="E44" s="50" t="s">
        <v>40</v>
      </c>
      <c r="F44" s="50">
        <v>2020.0</v>
      </c>
      <c r="G44" s="50" t="s">
        <v>46</v>
      </c>
      <c r="H44" s="50" t="s">
        <v>25</v>
      </c>
      <c r="I44" s="50" t="s">
        <v>66</v>
      </c>
      <c r="J44" s="50" t="s">
        <v>66</v>
      </c>
      <c r="K44" s="50" t="s">
        <v>17</v>
      </c>
      <c r="L44" s="50">
        <v>0.0</v>
      </c>
      <c r="M44" s="50">
        <v>60.0</v>
      </c>
      <c r="N44" s="50" t="s">
        <v>15</v>
      </c>
      <c r="O44" s="50" t="s">
        <v>30</v>
      </c>
      <c r="P44" s="50">
        <v>0.0</v>
      </c>
      <c r="Q44" s="50" t="s">
        <v>16</v>
      </c>
      <c r="R44" s="50">
        <f t="shared" si="1"/>
        <v>1</v>
      </c>
      <c r="S44" s="50" t="s">
        <v>17</v>
      </c>
      <c r="T44" s="59"/>
      <c r="U44" s="55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7"/>
    </row>
    <row r="45">
      <c r="A45" s="47">
        <v>44.0</v>
      </c>
      <c r="B45" s="48" t="s">
        <v>262</v>
      </c>
      <c r="C45" s="49" t="s">
        <v>29</v>
      </c>
      <c r="D45" s="50">
        <v>0.0</v>
      </c>
      <c r="E45" s="50" t="s">
        <v>40</v>
      </c>
      <c r="F45" s="50">
        <v>2020.0</v>
      </c>
      <c r="G45" s="59"/>
      <c r="H45" s="50" t="s">
        <v>44</v>
      </c>
      <c r="I45" s="50" t="s">
        <v>29</v>
      </c>
      <c r="J45" s="50" t="s">
        <v>189</v>
      </c>
      <c r="K45" s="50" t="s">
        <v>186</v>
      </c>
      <c r="L45" s="50">
        <v>0.0</v>
      </c>
      <c r="M45" s="50">
        <v>34.0</v>
      </c>
      <c r="N45" s="59"/>
      <c r="O45" s="50" t="s">
        <v>17</v>
      </c>
      <c r="P45" s="50">
        <v>1.0</v>
      </c>
      <c r="Q45" s="50" t="s">
        <v>16</v>
      </c>
      <c r="R45" s="50">
        <f t="shared" si="1"/>
        <v>1</v>
      </c>
      <c r="S45" s="50" t="s">
        <v>17</v>
      </c>
      <c r="T45" s="59"/>
      <c r="U45" s="55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7"/>
    </row>
    <row r="46">
      <c r="A46" s="58">
        <v>45.0</v>
      </c>
      <c r="B46" s="48" t="s">
        <v>263</v>
      </c>
      <c r="C46" s="49" t="s">
        <v>29</v>
      </c>
      <c r="D46" s="50">
        <v>0.0</v>
      </c>
      <c r="E46" s="50" t="s">
        <v>40</v>
      </c>
      <c r="F46" s="50">
        <v>2020.0</v>
      </c>
      <c r="G46" s="50" t="s">
        <v>43</v>
      </c>
      <c r="H46" s="50" t="s">
        <v>25</v>
      </c>
      <c r="I46" s="50" t="s">
        <v>87</v>
      </c>
      <c r="J46" s="50" t="s">
        <v>252</v>
      </c>
      <c r="K46" s="50" t="s">
        <v>186</v>
      </c>
      <c r="L46" s="50">
        <v>0.0</v>
      </c>
      <c r="M46" s="50">
        <v>40.0</v>
      </c>
      <c r="N46" s="50" t="s">
        <v>60</v>
      </c>
      <c r="O46" s="50" t="s">
        <v>30</v>
      </c>
      <c r="P46" s="50">
        <v>0.0</v>
      </c>
      <c r="Q46" s="50" t="s">
        <v>16</v>
      </c>
      <c r="R46" s="50">
        <f t="shared" si="1"/>
        <v>1</v>
      </c>
      <c r="S46" s="50" t="s">
        <v>17</v>
      </c>
      <c r="T46" s="51" t="s">
        <v>264</v>
      </c>
      <c r="U46" s="55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7"/>
    </row>
    <row r="47">
      <c r="A47" s="47">
        <v>46.0</v>
      </c>
      <c r="B47" s="60"/>
      <c r="C47" s="49" t="s">
        <v>29</v>
      </c>
      <c r="D47" s="50">
        <v>0.0</v>
      </c>
      <c r="E47" s="50" t="s">
        <v>40</v>
      </c>
      <c r="F47" s="50">
        <v>2020.0</v>
      </c>
      <c r="G47" s="50" t="s">
        <v>88</v>
      </c>
      <c r="H47" s="50" t="s">
        <v>25</v>
      </c>
      <c r="I47" s="50" t="s">
        <v>29</v>
      </c>
      <c r="J47" s="50" t="s">
        <v>189</v>
      </c>
      <c r="K47" s="50" t="s">
        <v>186</v>
      </c>
      <c r="L47" s="50">
        <v>0.0</v>
      </c>
      <c r="M47" s="50" t="s">
        <v>17</v>
      </c>
      <c r="N47" s="50" t="s">
        <v>17</v>
      </c>
      <c r="O47" s="50" t="s">
        <v>30</v>
      </c>
      <c r="P47" s="50">
        <v>0.0</v>
      </c>
      <c r="Q47" s="50" t="s">
        <v>16</v>
      </c>
      <c r="R47" s="50">
        <f t="shared" si="1"/>
        <v>1</v>
      </c>
      <c r="S47" s="50">
        <v>3.0</v>
      </c>
      <c r="T47" s="51" t="s">
        <v>265</v>
      </c>
      <c r="U47" s="55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7"/>
    </row>
    <row r="48">
      <c r="A48" s="47">
        <v>47.0</v>
      </c>
      <c r="B48" s="60"/>
      <c r="C48" s="49" t="s">
        <v>29</v>
      </c>
      <c r="D48" s="50">
        <v>0.0</v>
      </c>
      <c r="E48" s="50" t="s">
        <v>40</v>
      </c>
      <c r="F48" s="50">
        <v>2020.0</v>
      </c>
      <c r="G48" s="50" t="s">
        <v>89</v>
      </c>
      <c r="H48" s="50" t="s">
        <v>44</v>
      </c>
      <c r="I48" s="50" t="s">
        <v>29</v>
      </c>
      <c r="J48" s="50" t="s">
        <v>189</v>
      </c>
      <c r="K48" s="50" t="s">
        <v>186</v>
      </c>
      <c r="L48" s="50">
        <v>0.0</v>
      </c>
      <c r="M48" s="50" t="s">
        <v>17</v>
      </c>
      <c r="N48" s="50" t="s">
        <v>15</v>
      </c>
      <c r="O48" s="50" t="s">
        <v>30</v>
      </c>
      <c r="P48" s="50">
        <v>0.0</v>
      </c>
      <c r="Q48" s="50" t="s">
        <v>16</v>
      </c>
      <c r="R48" s="50">
        <f t="shared" si="1"/>
        <v>1</v>
      </c>
      <c r="S48" s="50" t="s">
        <v>17</v>
      </c>
      <c r="T48" s="51" t="s">
        <v>266</v>
      </c>
      <c r="U48" s="55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7"/>
    </row>
    <row r="49">
      <c r="A49" s="58">
        <v>48.0</v>
      </c>
      <c r="B49" s="48" t="s">
        <v>267</v>
      </c>
      <c r="C49" s="49" t="s">
        <v>184</v>
      </c>
      <c r="D49" s="50">
        <v>1.0</v>
      </c>
      <c r="E49" s="50" t="s">
        <v>53</v>
      </c>
      <c r="F49" s="50">
        <v>2021.0</v>
      </c>
      <c r="G49" s="50" t="s">
        <v>90</v>
      </c>
      <c r="H49" s="50" t="s">
        <v>78</v>
      </c>
      <c r="I49" s="50" t="s">
        <v>79</v>
      </c>
      <c r="J49" s="50" t="s">
        <v>189</v>
      </c>
      <c r="K49" s="50" t="s">
        <v>186</v>
      </c>
      <c r="L49" s="50">
        <v>0.0</v>
      </c>
      <c r="M49" s="50">
        <v>54.0</v>
      </c>
      <c r="N49" s="50" t="s">
        <v>91</v>
      </c>
      <c r="O49" s="50" t="s">
        <v>30</v>
      </c>
      <c r="P49" s="50">
        <v>0.0</v>
      </c>
      <c r="Q49" s="50" t="s">
        <v>16</v>
      </c>
      <c r="R49" s="50">
        <f t="shared" si="1"/>
        <v>1</v>
      </c>
      <c r="S49" s="50">
        <v>1.0</v>
      </c>
      <c r="T49" s="51" t="s">
        <v>268</v>
      </c>
      <c r="U49" s="55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7"/>
    </row>
    <row r="50">
      <c r="A50" s="47">
        <v>49.0</v>
      </c>
      <c r="B50" s="48" t="s">
        <v>269</v>
      </c>
      <c r="C50" s="49" t="s">
        <v>193</v>
      </c>
      <c r="D50" s="50">
        <v>0.0</v>
      </c>
      <c r="E50" s="50" t="s">
        <v>23</v>
      </c>
      <c r="F50" s="50">
        <v>2021.0</v>
      </c>
      <c r="G50" s="50" t="s">
        <v>92</v>
      </c>
      <c r="H50" s="50" t="s">
        <v>25</v>
      </c>
      <c r="I50" s="50" t="s">
        <v>14</v>
      </c>
      <c r="J50" s="50" t="s">
        <v>185</v>
      </c>
      <c r="K50" s="50" t="s">
        <v>186</v>
      </c>
      <c r="L50" s="50">
        <v>0.0</v>
      </c>
      <c r="M50" s="50">
        <v>66.0</v>
      </c>
      <c r="N50" s="50" t="s">
        <v>75</v>
      </c>
      <c r="O50" s="50" t="s">
        <v>30</v>
      </c>
      <c r="P50" s="50">
        <v>0.0</v>
      </c>
      <c r="Q50" s="50" t="s">
        <v>16</v>
      </c>
      <c r="R50" s="50">
        <f t="shared" si="1"/>
        <v>1</v>
      </c>
      <c r="S50" s="50">
        <v>4.0</v>
      </c>
      <c r="T50" s="51" t="s">
        <v>270</v>
      </c>
      <c r="U50" s="55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7"/>
    </row>
    <row r="51">
      <c r="A51" s="47">
        <v>50.0</v>
      </c>
      <c r="B51" s="48" t="s">
        <v>271</v>
      </c>
      <c r="C51" s="49" t="s">
        <v>193</v>
      </c>
      <c r="D51" s="50">
        <v>0.0</v>
      </c>
      <c r="E51" s="50" t="s">
        <v>55</v>
      </c>
      <c r="F51" s="50">
        <v>2021.0</v>
      </c>
      <c r="G51" s="50" t="s">
        <v>93</v>
      </c>
      <c r="H51" s="50" t="s">
        <v>25</v>
      </c>
      <c r="I51" s="50" t="s">
        <v>94</v>
      </c>
      <c r="J51" s="50" t="s">
        <v>189</v>
      </c>
      <c r="K51" s="50" t="s">
        <v>186</v>
      </c>
      <c r="L51" s="50">
        <v>0.0</v>
      </c>
      <c r="M51" s="50">
        <v>50.0</v>
      </c>
      <c r="N51" s="50" t="s">
        <v>48</v>
      </c>
      <c r="O51" s="50" t="s">
        <v>22</v>
      </c>
      <c r="P51" s="50">
        <v>1.0</v>
      </c>
      <c r="Q51" s="50" t="s">
        <v>16</v>
      </c>
      <c r="R51" s="50">
        <f t="shared" si="1"/>
        <v>1</v>
      </c>
      <c r="S51" s="50">
        <v>1.0</v>
      </c>
      <c r="T51" s="51" t="s">
        <v>270</v>
      </c>
      <c r="U51" s="55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7"/>
    </row>
    <row r="52">
      <c r="A52" s="58">
        <v>51.0</v>
      </c>
      <c r="B52" s="48" t="s">
        <v>272</v>
      </c>
      <c r="C52" s="49" t="s">
        <v>184</v>
      </c>
      <c r="D52" s="50">
        <v>1.0</v>
      </c>
      <c r="E52" s="50" t="s">
        <v>11</v>
      </c>
      <c r="F52" s="50">
        <v>2021.0</v>
      </c>
      <c r="G52" s="50" t="s">
        <v>95</v>
      </c>
      <c r="H52" s="50" t="s">
        <v>25</v>
      </c>
      <c r="I52" s="50" t="s">
        <v>96</v>
      </c>
      <c r="J52" s="50" t="s">
        <v>189</v>
      </c>
      <c r="K52" s="50" t="s">
        <v>190</v>
      </c>
      <c r="L52" s="50">
        <v>1.0</v>
      </c>
      <c r="M52" s="50">
        <v>66.0</v>
      </c>
      <c r="N52" s="50" t="s">
        <v>15</v>
      </c>
      <c r="O52" s="50" t="s">
        <v>30</v>
      </c>
      <c r="P52" s="50">
        <v>0.0</v>
      </c>
      <c r="Q52" s="50" t="s">
        <v>16</v>
      </c>
      <c r="R52" s="50">
        <f t="shared" si="1"/>
        <v>1</v>
      </c>
      <c r="S52" s="50">
        <v>1.0</v>
      </c>
      <c r="T52" s="51" t="s">
        <v>273</v>
      </c>
      <c r="U52" s="55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7"/>
    </row>
    <row r="53">
      <c r="A53" s="47">
        <v>52.0</v>
      </c>
      <c r="B53" s="60"/>
      <c r="C53" s="49" t="s">
        <v>29</v>
      </c>
      <c r="D53" s="50">
        <v>0.0</v>
      </c>
      <c r="E53" s="50" t="s">
        <v>40</v>
      </c>
      <c r="F53" s="50">
        <v>2021.0</v>
      </c>
      <c r="G53" s="50" t="s">
        <v>97</v>
      </c>
      <c r="H53" s="50" t="s">
        <v>25</v>
      </c>
      <c r="I53" s="50" t="s">
        <v>14</v>
      </c>
      <c r="J53" s="50" t="s">
        <v>185</v>
      </c>
      <c r="K53" s="50" t="s">
        <v>186</v>
      </c>
      <c r="L53" s="50">
        <v>0.0</v>
      </c>
      <c r="M53" s="50">
        <v>18.0</v>
      </c>
      <c r="N53" s="50" t="s">
        <v>45</v>
      </c>
      <c r="O53" s="50" t="s">
        <v>30</v>
      </c>
      <c r="P53" s="50">
        <v>0.0</v>
      </c>
      <c r="Q53" s="50" t="s">
        <v>16</v>
      </c>
      <c r="R53" s="50">
        <f t="shared" si="1"/>
        <v>1</v>
      </c>
      <c r="S53" s="50">
        <v>10.0</v>
      </c>
      <c r="T53" s="51" t="s">
        <v>274</v>
      </c>
      <c r="U53" s="55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7"/>
    </row>
    <row r="54">
      <c r="A54" s="47">
        <v>53.0</v>
      </c>
      <c r="B54" s="60"/>
      <c r="C54" s="49" t="s">
        <v>29</v>
      </c>
      <c r="D54" s="50">
        <v>0.0</v>
      </c>
      <c r="E54" s="50" t="s">
        <v>35</v>
      </c>
      <c r="F54" s="50">
        <v>2021.0</v>
      </c>
      <c r="G54" s="50" t="s">
        <v>98</v>
      </c>
      <c r="H54" s="50" t="s">
        <v>25</v>
      </c>
      <c r="I54" s="50" t="s">
        <v>14</v>
      </c>
      <c r="J54" s="50" t="s">
        <v>185</v>
      </c>
      <c r="K54" s="50" t="s">
        <v>259</v>
      </c>
      <c r="L54" s="50">
        <v>0.0</v>
      </c>
      <c r="M54" s="50">
        <v>53.0</v>
      </c>
      <c r="N54" s="50" t="s">
        <v>15</v>
      </c>
      <c r="O54" s="50" t="s">
        <v>30</v>
      </c>
      <c r="P54" s="50">
        <v>0.0</v>
      </c>
      <c r="Q54" s="50" t="s">
        <v>16</v>
      </c>
      <c r="R54" s="50">
        <f t="shared" si="1"/>
        <v>1</v>
      </c>
      <c r="S54" s="50">
        <v>2.0</v>
      </c>
      <c r="T54" s="51" t="s">
        <v>275</v>
      </c>
      <c r="U54" s="55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7"/>
    </row>
    <row r="55">
      <c r="A55" s="58">
        <v>54.0</v>
      </c>
      <c r="B55" s="60"/>
      <c r="C55" s="49" t="s">
        <v>193</v>
      </c>
      <c r="D55" s="50">
        <v>0.0</v>
      </c>
      <c r="E55" s="50" t="s">
        <v>32</v>
      </c>
      <c r="F55" s="50">
        <v>2021.0</v>
      </c>
      <c r="G55" s="50" t="s">
        <v>99</v>
      </c>
      <c r="H55" s="50" t="s">
        <v>25</v>
      </c>
      <c r="I55" s="50" t="s">
        <v>14</v>
      </c>
      <c r="J55" s="50" t="s">
        <v>185</v>
      </c>
      <c r="K55" s="50" t="s">
        <v>276</v>
      </c>
      <c r="L55" s="50">
        <v>0.0</v>
      </c>
      <c r="M55" s="50">
        <v>61.0</v>
      </c>
      <c r="N55" s="50" t="s">
        <v>15</v>
      </c>
      <c r="O55" s="50" t="s">
        <v>30</v>
      </c>
      <c r="P55" s="50">
        <v>0.0</v>
      </c>
      <c r="Q55" s="50" t="s">
        <v>16</v>
      </c>
      <c r="R55" s="50">
        <f t="shared" si="1"/>
        <v>1</v>
      </c>
      <c r="S55" s="50">
        <v>2.0</v>
      </c>
      <c r="T55" s="51" t="s">
        <v>277</v>
      </c>
      <c r="U55" s="55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7"/>
    </row>
    <row r="56">
      <c r="A56" s="47">
        <v>55.0</v>
      </c>
      <c r="B56" s="60"/>
      <c r="C56" s="49" t="s">
        <v>193</v>
      </c>
      <c r="D56" s="50">
        <v>0.0</v>
      </c>
      <c r="E56" s="50" t="s">
        <v>58</v>
      </c>
      <c r="F56" s="50">
        <v>2021.0</v>
      </c>
      <c r="G56" s="50" t="s">
        <v>100</v>
      </c>
      <c r="H56" s="50" t="s">
        <v>66</v>
      </c>
      <c r="I56" s="50" t="s">
        <v>66</v>
      </c>
      <c r="J56" s="50" t="s">
        <v>66</v>
      </c>
      <c r="K56" s="50" t="s">
        <v>17</v>
      </c>
      <c r="L56" s="50">
        <v>0.0</v>
      </c>
      <c r="M56" s="50">
        <v>43.0</v>
      </c>
      <c r="N56" s="50" t="s">
        <v>45</v>
      </c>
      <c r="O56" s="50" t="s">
        <v>30</v>
      </c>
      <c r="P56" s="50">
        <v>0.0</v>
      </c>
      <c r="Q56" s="50" t="s">
        <v>16</v>
      </c>
      <c r="R56" s="50">
        <f t="shared" si="1"/>
        <v>1</v>
      </c>
      <c r="S56" s="50">
        <v>1.0</v>
      </c>
      <c r="T56" s="51" t="s">
        <v>278</v>
      </c>
      <c r="U56" s="55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7"/>
    </row>
    <row r="57">
      <c r="A57" s="47">
        <v>56.0</v>
      </c>
      <c r="B57" s="48" t="s">
        <v>279</v>
      </c>
      <c r="C57" s="49" t="s">
        <v>193</v>
      </c>
      <c r="D57" s="50">
        <v>0.0</v>
      </c>
      <c r="E57" s="50" t="s">
        <v>23</v>
      </c>
      <c r="F57" s="50">
        <v>2022.0</v>
      </c>
      <c r="G57" s="50" t="s">
        <v>92</v>
      </c>
      <c r="H57" s="50" t="s">
        <v>25</v>
      </c>
      <c r="I57" s="50" t="s">
        <v>14</v>
      </c>
      <c r="J57" s="50" t="s">
        <v>185</v>
      </c>
      <c r="K57" s="50" t="s">
        <v>276</v>
      </c>
      <c r="L57" s="50">
        <v>0.0</v>
      </c>
      <c r="M57" s="50">
        <v>46.0</v>
      </c>
      <c r="N57" s="50" t="s">
        <v>101</v>
      </c>
      <c r="O57" s="50" t="s">
        <v>30</v>
      </c>
      <c r="P57" s="50">
        <v>0.0</v>
      </c>
      <c r="Q57" s="50" t="s">
        <v>16</v>
      </c>
      <c r="R57" s="50">
        <f t="shared" si="1"/>
        <v>1</v>
      </c>
      <c r="S57" s="50">
        <v>1.0</v>
      </c>
      <c r="T57" s="51" t="s">
        <v>280</v>
      </c>
      <c r="U57" s="55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7"/>
    </row>
    <row r="58">
      <c r="A58" s="58">
        <v>57.0</v>
      </c>
      <c r="B58" s="48" t="s">
        <v>281</v>
      </c>
      <c r="C58" s="49" t="s">
        <v>193</v>
      </c>
      <c r="D58" s="50">
        <v>0.0</v>
      </c>
      <c r="E58" s="50" t="s">
        <v>55</v>
      </c>
      <c r="F58" s="50">
        <v>2022.0</v>
      </c>
      <c r="G58" s="50" t="s">
        <v>102</v>
      </c>
      <c r="H58" s="50" t="s">
        <v>25</v>
      </c>
      <c r="I58" s="50" t="s">
        <v>96</v>
      </c>
      <c r="J58" s="50" t="s">
        <v>189</v>
      </c>
      <c r="K58" s="50" t="s">
        <v>190</v>
      </c>
      <c r="L58" s="50">
        <v>1.0</v>
      </c>
      <c r="M58" s="50">
        <v>53.0</v>
      </c>
      <c r="N58" s="50" t="s">
        <v>15</v>
      </c>
      <c r="O58" s="50" t="s">
        <v>30</v>
      </c>
      <c r="P58" s="50">
        <v>0.0</v>
      </c>
      <c r="Q58" s="50" t="s">
        <v>16</v>
      </c>
      <c r="R58" s="50">
        <f t="shared" si="1"/>
        <v>1</v>
      </c>
      <c r="S58" s="50">
        <v>1.0</v>
      </c>
      <c r="T58" s="51" t="s">
        <v>280</v>
      </c>
      <c r="U58" s="55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7"/>
    </row>
    <row r="59">
      <c r="A59" s="47">
        <v>58.0</v>
      </c>
      <c r="B59" s="48" t="s">
        <v>282</v>
      </c>
      <c r="C59" s="49" t="s">
        <v>184</v>
      </c>
      <c r="D59" s="50">
        <v>1.0</v>
      </c>
      <c r="E59" s="50" t="s">
        <v>18</v>
      </c>
      <c r="F59" s="50">
        <v>2022.0</v>
      </c>
      <c r="G59" s="50" t="s">
        <v>103</v>
      </c>
      <c r="H59" s="50" t="s">
        <v>25</v>
      </c>
      <c r="I59" s="50" t="s">
        <v>29</v>
      </c>
      <c r="J59" s="50" t="s">
        <v>189</v>
      </c>
      <c r="K59" s="50" t="s">
        <v>259</v>
      </c>
      <c r="L59" s="50">
        <v>0.0</v>
      </c>
      <c r="M59" s="50">
        <v>59.0</v>
      </c>
      <c r="N59" s="50" t="s">
        <v>48</v>
      </c>
      <c r="O59" s="50" t="s">
        <v>22</v>
      </c>
      <c r="P59" s="50">
        <v>1.0</v>
      </c>
      <c r="Q59" s="50" t="s">
        <v>16</v>
      </c>
      <c r="R59" s="50">
        <f t="shared" si="1"/>
        <v>1</v>
      </c>
      <c r="S59" s="50">
        <v>2.0</v>
      </c>
      <c r="T59" s="51" t="s">
        <v>283</v>
      </c>
      <c r="U59" s="55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7"/>
    </row>
    <row r="60">
      <c r="A60" s="47">
        <v>59.0</v>
      </c>
      <c r="B60" s="48" t="s">
        <v>284</v>
      </c>
      <c r="C60" s="49" t="s">
        <v>184</v>
      </c>
      <c r="D60" s="50">
        <v>1.0</v>
      </c>
      <c r="E60" s="50" t="s">
        <v>28</v>
      </c>
      <c r="F60" s="50">
        <v>2022.0</v>
      </c>
      <c r="G60" s="50" t="s">
        <v>85</v>
      </c>
      <c r="H60" s="50" t="s">
        <v>104</v>
      </c>
      <c r="I60" s="50" t="s">
        <v>105</v>
      </c>
      <c r="J60" s="50" t="s">
        <v>189</v>
      </c>
      <c r="K60" s="50" t="s">
        <v>186</v>
      </c>
      <c r="L60" s="50">
        <v>0.0</v>
      </c>
      <c r="M60" s="50">
        <v>25.0</v>
      </c>
      <c r="N60" s="50" t="s">
        <v>15</v>
      </c>
      <c r="O60" s="50" t="s">
        <v>30</v>
      </c>
      <c r="P60" s="50">
        <v>0.0</v>
      </c>
      <c r="Q60" s="50" t="s">
        <v>16</v>
      </c>
      <c r="R60" s="50">
        <f t="shared" si="1"/>
        <v>1</v>
      </c>
      <c r="S60" s="50" t="s">
        <v>17</v>
      </c>
      <c r="T60" s="51" t="s">
        <v>285</v>
      </c>
      <c r="U60" s="55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7"/>
    </row>
    <row r="61">
      <c r="A61" s="58">
        <v>60.0</v>
      </c>
      <c r="B61" s="48" t="s">
        <v>286</v>
      </c>
      <c r="C61" s="49" t="s">
        <v>29</v>
      </c>
      <c r="D61" s="50">
        <v>0.0</v>
      </c>
      <c r="E61" s="50" t="s">
        <v>40</v>
      </c>
      <c r="F61" s="50">
        <v>2022.0</v>
      </c>
      <c r="G61" s="50" t="s">
        <v>106</v>
      </c>
      <c r="H61" s="50" t="s">
        <v>25</v>
      </c>
      <c r="I61" s="50" t="s">
        <v>71</v>
      </c>
      <c r="J61" s="50" t="s">
        <v>189</v>
      </c>
      <c r="K61" s="50" t="s">
        <v>17</v>
      </c>
      <c r="L61" s="50">
        <v>0.0</v>
      </c>
      <c r="M61" s="50">
        <v>45.0</v>
      </c>
      <c r="N61" s="50" t="s">
        <v>107</v>
      </c>
      <c r="O61" s="50" t="s">
        <v>30</v>
      </c>
      <c r="P61" s="50">
        <v>0.0</v>
      </c>
      <c r="Q61" s="50" t="s">
        <v>16</v>
      </c>
      <c r="R61" s="50">
        <f t="shared" si="1"/>
        <v>1</v>
      </c>
      <c r="S61" s="50">
        <v>1.0</v>
      </c>
      <c r="T61" s="51" t="s">
        <v>287</v>
      </c>
      <c r="U61" s="55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7"/>
    </row>
    <row r="62">
      <c r="A62" s="47">
        <v>61.0</v>
      </c>
      <c r="B62" s="48" t="s">
        <v>288</v>
      </c>
      <c r="C62" s="49" t="s">
        <v>29</v>
      </c>
      <c r="D62" s="50">
        <v>0.0</v>
      </c>
      <c r="E62" s="50" t="s">
        <v>35</v>
      </c>
      <c r="F62" s="50">
        <v>2022.0</v>
      </c>
      <c r="G62" s="50" t="s">
        <v>108</v>
      </c>
      <c r="H62" s="50" t="s">
        <v>44</v>
      </c>
      <c r="I62" s="50" t="s">
        <v>29</v>
      </c>
      <c r="J62" s="50" t="s">
        <v>189</v>
      </c>
      <c r="K62" s="50" t="s">
        <v>276</v>
      </c>
      <c r="L62" s="50">
        <v>0.0</v>
      </c>
      <c r="M62" s="50">
        <v>18.0</v>
      </c>
      <c r="N62" s="50" t="s">
        <v>48</v>
      </c>
      <c r="O62" s="50" t="s">
        <v>22</v>
      </c>
      <c r="P62" s="50">
        <v>1.0</v>
      </c>
      <c r="Q62" s="50" t="s">
        <v>16</v>
      </c>
      <c r="R62" s="50">
        <f t="shared" si="1"/>
        <v>1</v>
      </c>
      <c r="S62" s="50">
        <v>1.0</v>
      </c>
      <c r="T62" s="51" t="s">
        <v>289</v>
      </c>
      <c r="U62" s="55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7"/>
    </row>
    <row r="63">
      <c r="A63" s="47">
        <v>62.0</v>
      </c>
      <c r="B63" s="48" t="s">
        <v>290</v>
      </c>
      <c r="C63" s="49" t="s">
        <v>193</v>
      </c>
      <c r="D63" s="50">
        <v>0.0</v>
      </c>
      <c r="E63" s="50" t="s">
        <v>23</v>
      </c>
      <c r="F63" s="50">
        <v>2022.0</v>
      </c>
      <c r="G63" s="50" t="s">
        <v>12</v>
      </c>
      <c r="H63" s="50" t="s">
        <v>25</v>
      </c>
      <c r="I63" s="50" t="s">
        <v>29</v>
      </c>
      <c r="J63" s="50" t="s">
        <v>189</v>
      </c>
      <c r="K63" s="50" t="s">
        <v>186</v>
      </c>
      <c r="L63" s="50">
        <v>0.0</v>
      </c>
      <c r="M63" s="50">
        <v>32.0</v>
      </c>
      <c r="N63" s="50" t="s">
        <v>60</v>
      </c>
      <c r="O63" s="50" t="s">
        <v>30</v>
      </c>
      <c r="P63" s="50">
        <v>0.0</v>
      </c>
      <c r="Q63" s="50" t="s">
        <v>16</v>
      </c>
      <c r="R63" s="50">
        <f t="shared" si="1"/>
        <v>1</v>
      </c>
      <c r="S63" s="50">
        <v>3.0</v>
      </c>
      <c r="T63" s="51" t="s">
        <v>291</v>
      </c>
      <c r="U63" s="55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7"/>
    </row>
    <row r="64">
      <c r="A64" s="58">
        <v>63.0</v>
      </c>
      <c r="B64" s="48" t="s">
        <v>292</v>
      </c>
      <c r="C64" s="49" t="s">
        <v>193</v>
      </c>
      <c r="D64" s="50">
        <v>0.0</v>
      </c>
      <c r="E64" s="50" t="s">
        <v>32</v>
      </c>
      <c r="F64" s="50">
        <v>2022.0</v>
      </c>
      <c r="G64" s="50" t="s">
        <v>109</v>
      </c>
      <c r="H64" s="50" t="s">
        <v>25</v>
      </c>
      <c r="I64" s="50" t="s">
        <v>66</v>
      </c>
      <c r="J64" s="50" t="s">
        <v>66</v>
      </c>
      <c r="K64" s="50" t="s">
        <v>17</v>
      </c>
      <c r="L64" s="50">
        <v>0.0</v>
      </c>
      <c r="M64" s="50">
        <v>27.0</v>
      </c>
      <c r="N64" s="50" t="s">
        <v>110</v>
      </c>
      <c r="O64" s="50" t="s">
        <v>30</v>
      </c>
      <c r="P64" s="50">
        <v>0.0</v>
      </c>
      <c r="Q64" s="50" t="s">
        <v>16</v>
      </c>
      <c r="R64" s="50">
        <f t="shared" si="1"/>
        <v>1</v>
      </c>
      <c r="S64" s="50">
        <v>1.0</v>
      </c>
      <c r="T64" s="51" t="s">
        <v>293</v>
      </c>
      <c r="U64" s="55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7"/>
    </row>
    <row r="65">
      <c r="A65" s="47">
        <v>64.0</v>
      </c>
      <c r="B65" s="48" t="s">
        <v>294</v>
      </c>
      <c r="C65" s="49" t="s">
        <v>184</v>
      </c>
      <c r="D65" s="50">
        <v>1.0</v>
      </c>
      <c r="E65" s="50" t="s">
        <v>18</v>
      </c>
      <c r="F65" s="50">
        <v>2022.0</v>
      </c>
      <c r="G65" s="50" t="s">
        <v>111</v>
      </c>
      <c r="H65" s="50" t="s">
        <v>25</v>
      </c>
      <c r="I65" s="50" t="s">
        <v>96</v>
      </c>
      <c r="J65" s="50" t="s">
        <v>189</v>
      </c>
      <c r="K65" s="50" t="s">
        <v>186</v>
      </c>
      <c r="L65" s="50">
        <v>0.0</v>
      </c>
      <c r="M65" s="50">
        <v>28.0</v>
      </c>
      <c r="N65" s="50" t="s">
        <v>48</v>
      </c>
      <c r="O65" s="50" t="s">
        <v>22</v>
      </c>
      <c r="P65" s="50">
        <v>1.0</v>
      </c>
      <c r="Q65" s="50" t="s">
        <v>16</v>
      </c>
      <c r="R65" s="50">
        <f t="shared" si="1"/>
        <v>1</v>
      </c>
      <c r="S65" s="50">
        <v>1.0</v>
      </c>
      <c r="T65" s="59"/>
      <c r="U65" s="55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7"/>
    </row>
    <row r="66">
      <c r="A66" s="47">
        <v>65.0</v>
      </c>
      <c r="B66" s="48" t="s">
        <v>295</v>
      </c>
      <c r="C66" s="49" t="s">
        <v>198</v>
      </c>
      <c r="D66" s="50">
        <v>0.0</v>
      </c>
      <c r="E66" s="50" t="s">
        <v>58</v>
      </c>
      <c r="F66" s="50">
        <v>2022.0</v>
      </c>
      <c r="G66" s="50" t="s">
        <v>86</v>
      </c>
      <c r="H66" s="50" t="s">
        <v>25</v>
      </c>
      <c r="I66" s="50" t="s">
        <v>29</v>
      </c>
      <c r="J66" s="50" t="s">
        <v>189</v>
      </c>
      <c r="K66" s="50" t="s">
        <v>276</v>
      </c>
      <c r="L66" s="50">
        <v>0.0</v>
      </c>
      <c r="M66" s="50">
        <v>71.0</v>
      </c>
      <c r="N66" s="50" t="s">
        <v>15</v>
      </c>
      <c r="O66" s="50" t="s">
        <v>30</v>
      </c>
      <c r="P66" s="50">
        <v>0.0</v>
      </c>
      <c r="Q66" s="50" t="s">
        <v>50</v>
      </c>
      <c r="R66" s="50">
        <f t="shared" si="1"/>
        <v>0</v>
      </c>
      <c r="S66" s="50">
        <v>1.0</v>
      </c>
      <c r="T66" s="51" t="s">
        <v>296</v>
      </c>
      <c r="U66" s="55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7"/>
    </row>
    <row r="67">
      <c r="A67" s="58">
        <v>66.0</v>
      </c>
      <c r="B67" s="48" t="s">
        <v>17</v>
      </c>
      <c r="C67" s="49" t="s">
        <v>29</v>
      </c>
      <c r="D67" s="50">
        <v>0.0</v>
      </c>
      <c r="E67" s="50" t="s">
        <v>35</v>
      </c>
      <c r="F67" s="50">
        <v>2022.0</v>
      </c>
      <c r="G67" s="50" t="s">
        <v>112</v>
      </c>
      <c r="H67" s="50" t="s">
        <v>25</v>
      </c>
      <c r="I67" s="50" t="s">
        <v>14</v>
      </c>
      <c r="J67" s="50" t="s">
        <v>185</v>
      </c>
      <c r="K67" s="50" t="s">
        <v>259</v>
      </c>
      <c r="L67" s="50">
        <v>0.0</v>
      </c>
      <c r="M67" s="50">
        <v>57.0</v>
      </c>
      <c r="N67" s="50" t="s">
        <v>15</v>
      </c>
      <c r="O67" s="50" t="s">
        <v>30</v>
      </c>
      <c r="P67" s="50">
        <v>0.0</v>
      </c>
      <c r="Q67" s="50" t="s">
        <v>16</v>
      </c>
      <c r="R67" s="50">
        <f t="shared" si="1"/>
        <v>1</v>
      </c>
      <c r="S67" s="50">
        <v>1.0</v>
      </c>
      <c r="T67" s="51" t="s">
        <v>297</v>
      </c>
      <c r="U67" s="55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7"/>
    </row>
    <row r="68">
      <c r="A68" s="47">
        <v>67.0</v>
      </c>
      <c r="B68" s="48" t="s">
        <v>298</v>
      </c>
      <c r="C68" s="49" t="s">
        <v>29</v>
      </c>
      <c r="D68" s="50">
        <v>0.0</v>
      </c>
      <c r="E68" s="50" t="s">
        <v>40</v>
      </c>
      <c r="F68" s="50">
        <v>2022.0</v>
      </c>
      <c r="G68" s="50" t="s">
        <v>113</v>
      </c>
      <c r="H68" s="50" t="s">
        <v>25</v>
      </c>
      <c r="I68" s="50" t="s">
        <v>14</v>
      </c>
      <c r="J68" s="50" t="s">
        <v>185</v>
      </c>
      <c r="K68" s="50" t="s">
        <v>276</v>
      </c>
      <c r="L68" s="50">
        <v>0.0</v>
      </c>
      <c r="M68" s="50">
        <v>40.0</v>
      </c>
      <c r="N68" s="50" t="s">
        <v>60</v>
      </c>
      <c r="O68" s="50" t="s">
        <v>30</v>
      </c>
      <c r="P68" s="50">
        <v>0.0</v>
      </c>
      <c r="Q68" s="50" t="s">
        <v>50</v>
      </c>
      <c r="R68" s="50">
        <f t="shared" si="1"/>
        <v>0</v>
      </c>
      <c r="S68" s="50">
        <v>2.0</v>
      </c>
      <c r="T68" s="51" t="s">
        <v>299</v>
      </c>
      <c r="U68" s="55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7"/>
    </row>
    <row r="69">
      <c r="A69" s="47">
        <v>68.0</v>
      </c>
      <c r="B69" s="48" t="s">
        <v>300</v>
      </c>
      <c r="C69" s="49" t="s">
        <v>193</v>
      </c>
      <c r="D69" s="50">
        <v>0.0</v>
      </c>
      <c r="E69" s="50" t="s">
        <v>23</v>
      </c>
      <c r="F69" s="50">
        <v>2022.0</v>
      </c>
      <c r="G69" s="50" t="s">
        <v>114</v>
      </c>
      <c r="H69" s="50" t="s">
        <v>25</v>
      </c>
      <c r="I69" s="50" t="s">
        <v>29</v>
      </c>
      <c r="J69" s="50" t="s">
        <v>189</v>
      </c>
      <c r="K69" s="50" t="s">
        <v>186</v>
      </c>
      <c r="L69" s="50">
        <v>0.0</v>
      </c>
      <c r="M69" s="50">
        <v>65.0</v>
      </c>
      <c r="N69" s="50" t="s">
        <v>115</v>
      </c>
      <c r="O69" s="50" t="s">
        <v>30</v>
      </c>
      <c r="P69" s="50">
        <v>0.0</v>
      </c>
      <c r="Q69" s="50" t="s">
        <v>16</v>
      </c>
      <c r="R69" s="50">
        <f t="shared" si="1"/>
        <v>1</v>
      </c>
      <c r="S69" s="50">
        <v>1.0</v>
      </c>
      <c r="T69" s="51" t="s">
        <v>301</v>
      </c>
      <c r="U69" s="55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7"/>
    </row>
    <row r="70">
      <c r="A70" s="58">
        <v>69.0</v>
      </c>
      <c r="B70" s="48" t="s">
        <v>302</v>
      </c>
      <c r="C70" s="49" t="s">
        <v>29</v>
      </c>
      <c r="D70" s="50">
        <v>0.0</v>
      </c>
      <c r="E70" s="50" t="s">
        <v>64</v>
      </c>
      <c r="F70" s="50">
        <v>2022.0</v>
      </c>
      <c r="G70" s="50" t="s">
        <v>111</v>
      </c>
      <c r="H70" s="50" t="s">
        <v>25</v>
      </c>
      <c r="I70" s="50" t="s">
        <v>96</v>
      </c>
      <c r="J70" s="50" t="s">
        <v>189</v>
      </c>
      <c r="K70" s="50" t="s">
        <v>186</v>
      </c>
      <c r="L70" s="50">
        <v>0.0</v>
      </c>
      <c r="M70" s="50">
        <v>19.0</v>
      </c>
      <c r="N70" s="50" t="s">
        <v>48</v>
      </c>
      <c r="O70" s="50" t="s">
        <v>22</v>
      </c>
      <c r="P70" s="50">
        <v>1.0</v>
      </c>
      <c r="Q70" s="50" t="s">
        <v>50</v>
      </c>
      <c r="R70" s="50">
        <f t="shared" si="1"/>
        <v>0</v>
      </c>
      <c r="S70" s="50">
        <v>1.0</v>
      </c>
      <c r="T70" s="51" t="s">
        <v>303</v>
      </c>
      <c r="U70" s="55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7"/>
    </row>
    <row r="71">
      <c r="A71" s="47">
        <v>70.0</v>
      </c>
      <c r="B71" s="60"/>
      <c r="C71" s="49" t="s">
        <v>29</v>
      </c>
      <c r="D71" s="50">
        <v>0.0</v>
      </c>
      <c r="E71" s="50" t="s">
        <v>40</v>
      </c>
      <c r="F71" s="50">
        <v>2022.0</v>
      </c>
      <c r="G71" s="50" t="s">
        <v>116</v>
      </c>
      <c r="H71" s="50" t="s">
        <v>44</v>
      </c>
      <c r="I71" s="50" t="s">
        <v>29</v>
      </c>
      <c r="J71" s="50" t="s">
        <v>189</v>
      </c>
      <c r="K71" s="50" t="s">
        <v>186</v>
      </c>
      <c r="L71" s="50">
        <v>0.0</v>
      </c>
      <c r="M71" s="50">
        <v>36.0</v>
      </c>
      <c r="N71" s="50" t="s">
        <v>81</v>
      </c>
      <c r="O71" s="50" t="s">
        <v>30</v>
      </c>
      <c r="P71" s="50">
        <v>0.0</v>
      </c>
      <c r="Q71" s="50" t="s">
        <v>16</v>
      </c>
      <c r="R71" s="50">
        <f t="shared" si="1"/>
        <v>1</v>
      </c>
      <c r="S71" s="50" t="s">
        <v>17</v>
      </c>
      <c r="T71" s="51" t="s">
        <v>304</v>
      </c>
      <c r="U71" s="55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7"/>
    </row>
    <row r="72">
      <c r="A72" s="47">
        <v>71.0</v>
      </c>
      <c r="B72" s="60"/>
      <c r="C72" s="49" t="s">
        <v>193</v>
      </c>
      <c r="D72" s="50">
        <v>0.0</v>
      </c>
      <c r="E72" s="50" t="s">
        <v>32</v>
      </c>
      <c r="F72" s="50">
        <v>2022.0</v>
      </c>
      <c r="G72" s="50" t="s">
        <v>117</v>
      </c>
      <c r="H72" s="50" t="s">
        <v>25</v>
      </c>
      <c r="I72" s="50" t="s">
        <v>54</v>
      </c>
      <c r="J72" s="50" t="s">
        <v>189</v>
      </c>
      <c r="K72" s="50" t="s">
        <v>17</v>
      </c>
      <c r="L72" s="50">
        <v>0.0</v>
      </c>
      <c r="M72" s="50" t="s">
        <v>17</v>
      </c>
      <c r="N72" s="50" t="s">
        <v>17</v>
      </c>
      <c r="O72" s="50" t="s">
        <v>17</v>
      </c>
      <c r="P72" s="50">
        <v>0.0</v>
      </c>
      <c r="Q72" s="50" t="s">
        <v>16</v>
      </c>
      <c r="R72" s="50">
        <f t="shared" si="1"/>
        <v>1</v>
      </c>
      <c r="S72" s="50" t="s">
        <v>17</v>
      </c>
      <c r="T72" s="59"/>
      <c r="U72" s="55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7"/>
    </row>
    <row r="73">
      <c r="A73" s="58">
        <v>72.0</v>
      </c>
      <c r="B73" s="60"/>
      <c r="C73" s="49" t="s">
        <v>29</v>
      </c>
      <c r="D73" s="50">
        <v>0.0</v>
      </c>
      <c r="E73" s="50" t="s">
        <v>40</v>
      </c>
      <c r="F73" s="50">
        <v>2022.0</v>
      </c>
      <c r="G73" s="50" t="s">
        <v>118</v>
      </c>
      <c r="H73" s="50" t="s">
        <v>25</v>
      </c>
      <c r="I73" s="50" t="s">
        <v>14</v>
      </c>
      <c r="J73" s="50" t="s">
        <v>185</v>
      </c>
      <c r="K73" s="50" t="s">
        <v>259</v>
      </c>
      <c r="L73" s="50">
        <v>0.0</v>
      </c>
      <c r="M73" s="50">
        <v>62.0</v>
      </c>
      <c r="N73" s="50" t="s">
        <v>48</v>
      </c>
      <c r="O73" s="50" t="s">
        <v>22</v>
      </c>
      <c r="P73" s="50">
        <v>1.0</v>
      </c>
      <c r="Q73" s="50" t="s">
        <v>16</v>
      </c>
      <c r="R73" s="50">
        <f t="shared" si="1"/>
        <v>1</v>
      </c>
      <c r="S73" s="50" t="s">
        <v>17</v>
      </c>
      <c r="T73" s="51" t="s">
        <v>305</v>
      </c>
      <c r="U73" s="55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7"/>
    </row>
    <row r="74">
      <c r="A74" s="47">
        <v>73.0</v>
      </c>
      <c r="B74" s="60"/>
      <c r="C74" s="49" t="s">
        <v>184</v>
      </c>
      <c r="D74" s="50">
        <v>1.0</v>
      </c>
      <c r="E74" s="50" t="s">
        <v>53</v>
      </c>
      <c r="F74" s="50">
        <v>2022.0</v>
      </c>
      <c r="G74" s="50" t="s">
        <v>119</v>
      </c>
      <c r="H74" s="50" t="s">
        <v>25</v>
      </c>
      <c r="I74" s="50" t="s">
        <v>14</v>
      </c>
      <c r="J74" s="50" t="s">
        <v>185</v>
      </c>
      <c r="K74" s="50" t="s">
        <v>186</v>
      </c>
      <c r="L74" s="50">
        <v>0.0</v>
      </c>
      <c r="M74" s="50">
        <v>67.0</v>
      </c>
      <c r="N74" s="50" t="s">
        <v>120</v>
      </c>
      <c r="O74" s="50" t="s">
        <v>30</v>
      </c>
      <c r="P74" s="50">
        <v>0.0</v>
      </c>
      <c r="Q74" s="50" t="s">
        <v>16</v>
      </c>
      <c r="R74" s="50">
        <f t="shared" si="1"/>
        <v>1</v>
      </c>
      <c r="S74" s="50" t="s">
        <v>17</v>
      </c>
      <c r="T74" s="51" t="s">
        <v>306</v>
      </c>
      <c r="U74" s="55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7"/>
    </row>
    <row r="75">
      <c r="A75" s="47">
        <v>74.0</v>
      </c>
      <c r="B75" s="60"/>
      <c r="C75" s="49" t="s">
        <v>193</v>
      </c>
      <c r="D75" s="50">
        <v>0.0</v>
      </c>
      <c r="E75" s="50" t="s">
        <v>23</v>
      </c>
      <c r="F75" s="50">
        <v>2022.0</v>
      </c>
      <c r="G75" s="50" t="s">
        <v>121</v>
      </c>
      <c r="H75" s="50" t="s">
        <v>66</v>
      </c>
      <c r="I75" s="50" t="s">
        <v>66</v>
      </c>
      <c r="J75" s="50" t="s">
        <v>66</v>
      </c>
      <c r="K75" s="50" t="s">
        <v>17</v>
      </c>
      <c r="L75" s="50">
        <v>0.0</v>
      </c>
      <c r="M75" s="50" t="s">
        <v>122</v>
      </c>
      <c r="N75" s="50" t="s">
        <v>17</v>
      </c>
      <c r="O75" s="50" t="s">
        <v>17</v>
      </c>
      <c r="P75" s="50">
        <v>0.0</v>
      </c>
      <c r="Q75" s="50" t="s">
        <v>16</v>
      </c>
      <c r="R75" s="50">
        <f t="shared" si="1"/>
        <v>1</v>
      </c>
      <c r="S75" s="50">
        <v>1.0</v>
      </c>
      <c r="T75" s="51" t="s">
        <v>307</v>
      </c>
      <c r="U75" s="55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7"/>
    </row>
    <row r="76">
      <c r="A76" s="58">
        <v>75.0</v>
      </c>
      <c r="B76" s="48" t="s">
        <v>308</v>
      </c>
      <c r="C76" s="49" t="s">
        <v>193</v>
      </c>
      <c r="D76" s="50">
        <v>0.0</v>
      </c>
      <c r="E76" s="50" t="s">
        <v>23</v>
      </c>
      <c r="F76" s="50">
        <v>2019.0</v>
      </c>
      <c r="G76" s="50" t="s">
        <v>123</v>
      </c>
      <c r="H76" s="50" t="s">
        <v>25</v>
      </c>
      <c r="I76" s="50" t="s">
        <v>83</v>
      </c>
      <c r="J76" s="50" t="s">
        <v>252</v>
      </c>
      <c r="K76" s="50" t="s">
        <v>186</v>
      </c>
      <c r="L76" s="50">
        <v>0.0</v>
      </c>
      <c r="M76" s="50">
        <v>28.0</v>
      </c>
      <c r="N76" s="50" t="s">
        <v>48</v>
      </c>
      <c r="O76" s="50" t="s">
        <v>22</v>
      </c>
      <c r="P76" s="50">
        <v>1.0</v>
      </c>
      <c r="Q76" s="50" t="s">
        <v>50</v>
      </c>
      <c r="R76" s="50">
        <f t="shared" si="1"/>
        <v>0</v>
      </c>
      <c r="S76" s="50">
        <v>1.0</v>
      </c>
      <c r="T76" s="51" t="s">
        <v>309</v>
      </c>
      <c r="U76" s="55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7"/>
    </row>
    <row r="77">
      <c r="A77" s="47">
        <v>76.0</v>
      </c>
      <c r="B77" s="48" t="s">
        <v>310</v>
      </c>
      <c r="C77" s="49" t="s">
        <v>193</v>
      </c>
      <c r="D77" s="50">
        <v>0.0</v>
      </c>
      <c r="E77" s="50" t="s">
        <v>32</v>
      </c>
      <c r="F77" s="50">
        <v>2013.0</v>
      </c>
      <c r="G77" s="50" t="s">
        <v>124</v>
      </c>
      <c r="H77" s="50" t="s">
        <v>125</v>
      </c>
      <c r="I77" s="50" t="s">
        <v>71</v>
      </c>
      <c r="J77" s="50" t="s">
        <v>189</v>
      </c>
      <c r="K77" s="50" t="s">
        <v>186</v>
      </c>
      <c r="L77" s="50">
        <v>0.0</v>
      </c>
      <c r="M77" s="50">
        <v>56.0</v>
      </c>
      <c r="N77" s="50" t="s">
        <v>15</v>
      </c>
      <c r="O77" s="50" t="s">
        <v>30</v>
      </c>
      <c r="P77" s="50">
        <v>0.0</v>
      </c>
      <c r="Q77" s="50" t="s">
        <v>50</v>
      </c>
      <c r="R77" s="50">
        <f t="shared" si="1"/>
        <v>0</v>
      </c>
      <c r="S77" s="50">
        <v>2.0</v>
      </c>
      <c r="T77" s="51" t="s">
        <v>311</v>
      </c>
      <c r="U77" s="55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7"/>
    </row>
    <row r="78">
      <c r="A78" s="47">
        <v>77.0</v>
      </c>
      <c r="B78" s="48" t="s">
        <v>312</v>
      </c>
      <c r="C78" s="49" t="s">
        <v>193</v>
      </c>
      <c r="D78" s="50">
        <v>0.0</v>
      </c>
      <c r="E78" s="50" t="s">
        <v>23</v>
      </c>
      <c r="F78" s="50">
        <v>2014.0</v>
      </c>
      <c r="G78" s="50" t="s">
        <v>126</v>
      </c>
      <c r="H78" s="50" t="s">
        <v>125</v>
      </c>
      <c r="I78" s="50" t="s">
        <v>71</v>
      </c>
      <c r="J78" s="50" t="s">
        <v>189</v>
      </c>
      <c r="K78" s="50" t="s">
        <v>186</v>
      </c>
      <c r="L78" s="50">
        <v>0.0</v>
      </c>
      <c r="M78" s="50">
        <v>37.0</v>
      </c>
      <c r="N78" s="50" t="s">
        <v>127</v>
      </c>
      <c r="O78" s="50" t="s">
        <v>30</v>
      </c>
      <c r="P78" s="50">
        <v>0.0</v>
      </c>
      <c r="Q78" s="50" t="s">
        <v>16</v>
      </c>
      <c r="R78" s="50">
        <f t="shared" si="1"/>
        <v>1</v>
      </c>
      <c r="S78" s="50">
        <v>3.0</v>
      </c>
      <c r="T78" s="51" t="s">
        <v>313</v>
      </c>
      <c r="U78" s="55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7"/>
    </row>
    <row r="79">
      <c r="A79" s="58">
        <v>78.0</v>
      </c>
      <c r="B79" s="48" t="s">
        <v>314</v>
      </c>
      <c r="C79" s="49" t="s">
        <v>193</v>
      </c>
      <c r="D79" s="50">
        <v>0.0</v>
      </c>
      <c r="E79" s="50" t="s">
        <v>23</v>
      </c>
      <c r="F79" s="50">
        <v>2016.0</v>
      </c>
      <c r="G79" s="50" t="s">
        <v>128</v>
      </c>
      <c r="H79" s="50" t="s">
        <v>125</v>
      </c>
      <c r="I79" s="50" t="s">
        <v>71</v>
      </c>
      <c r="J79" s="50" t="s">
        <v>189</v>
      </c>
      <c r="K79" s="50" t="s">
        <v>186</v>
      </c>
      <c r="L79" s="50">
        <v>0.0</v>
      </c>
      <c r="M79" s="50">
        <v>39.0</v>
      </c>
      <c r="N79" s="50" t="s">
        <v>48</v>
      </c>
      <c r="O79" s="50" t="s">
        <v>22</v>
      </c>
      <c r="P79" s="50">
        <v>1.0</v>
      </c>
      <c r="Q79" s="50" t="s">
        <v>16</v>
      </c>
      <c r="R79" s="50">
        <f t="shared" si="1"/>
        <v>1</v>
      </c>
      <c r="S79" s="50">
        <v>5.0</v>
      </c>
      <c r="T79" s="51" t="s">
        <v>315</v>
      </c>
      <c r="U79" s="55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7"/>
    </row>
    <row r="80">
      <c r="A80" s="47">
        <v>79.0</v>
      </c>
      <c r="B80" s="48" t="s">
        <v>316</v>
      </c>
      <c r="C80" s="49" t="s">
        <v>193</v>
      </c>
      <c r="D80" s="50">
        <v>0.0</v>
      </c>
      <c r="E80" s="50" t="s">
        <v>32</v>
      </c>
      <c r="F80" s="50">
        <v>2017.0</v>
      </c>
      <c r="G80" s="50" t="s">
        <v>51</v>
      </c>
      <c r="H80" s="50" t="s">
        <v>125</v>
      </c>
      <c r="I80" s="50" t="s">
        <v>71</v>
      </c>
      <c r="J80" s="50" t="s">
        <v>189</v>
      </c>
      <c r="K80" s="50" t="s">
        <v>186</v>
      </c>
      <c r="L80" s="50">
        <v>0.0</v>
      </c>
      <c r="M80" s="50">
        <v>38.0</v>
      </c>
      <c r="N80" s="50" t="s">
        <v>15</v>
      </c>
      <c r="O80" s="50" t="s">
        <v>30</v>
      </c>
      <c r="P80" s="50">
        <v>0.0</v>
      </c>
      <c r="Q80" s="50" t="s">
        <v>16</v>
      </c>
      <c r="R80" s="50">
        <f t="shared" si="1"/>
        <v>1</v>
      </c>
      <c r="S80" s="50">
        <v>2.0</v>
      </c>
      <c r="T80" s="51" t="s">
        <v>317</v>
      </c>
      <c r="U80" s="55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7"/>
    </row>
    <row r="81">
      <c r="A81" s="47">
        <v>80.0</v>
      </c>
      <c r="B81" s="48" t="s">
        <v>318</v>
      </c>
      <c r="C81" s="49" t="s">
        <v>198</v>
      </c>
      <c r="D81" s="50">
        <v>0.0</v>
      </c>
      <c r="E81" s="50" t="s">
        <v>58</v>
      </c>
      <c r="F81" s="50">
        <v>2017.0</v>
      </c>
      <c r="G81" s="50" t="s">
        <v>69</v>
      </c>
      <c r="H81" s="50" t="s">
        <v>125</v>
      </c>
      <c r="I81" s="50" t="s">
        <v>71</v>
      </c>
      <c r="J81" s="50" t="s">
        <v>189</v>
      </c>
      <c r="K81" s="50" t="s">
        <v>17</v>
      </c>
      <c r="L81" s="50">
        <v>0.0</v>
      </c>
      <c r="M81" s="50" t="s">
        <v>17</v>
      </c>
      <c r="N81" s="50" t="s">
        <v>17</v>
      </c>
      <c r="O81" s="50" t="s">
        <v>30</v>
      </c>
      <c r="P81" s="50">
        <v>0.0</v>
      </c>
      <c r="Q81" s="50" t="s">
        <v>50</v>
      </c>
      <c r="R81" s="50">
        <f t="shared" si="1"/>
        <v>0</v>
      </c>
      <c r="S81" s="50" t="s">
        <v>17</v>
      </c>
      <c r="T81" s="51" t="s">
        <v>319</v>
      </c>
      <c r="U81" s="55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7"/>
    </row>
    <row r="82">
      <c r="A82" s="58">
        <v>81.0</v>
      </c>
      <c r="B82" s="48" t="s">
        <v>320</v>
      </c>
      <c r="C82" s="49" t="s">
        <v>193</v>
      </c>
      <c r="D82" s="50">
        <v>0.0</v>
      </c>
      <c r="E82" s="50" t="s">
        <v>23</v>
      </c>
      <c r="F82" s="50">
        <v>2022.0</v>
      </c>
      <c r="G82" s="50" t="s">
        <v>128</v>
      </c>
      <c r="H82" s="50" t="s">
        <v>125</v>
      </c>
      <c r="I82" s="50" t="s">
        <v>71</v>
      </c>
      <c r="J82" s="50" t="s">
        <v>189</v>
      </c>
      <c r="K82" s="50" t="s">
        <v>186</v>
      </c>
      <c r="L82" s="50">
        <v>0.0</v>
      </c>
      <c r="M82" s="50">
        <v>19.0</v>
      </c>
      <c r="N82" s="50" t="s">
        <v>15</v>
      </c>
      <c r="O82" s="50" t="s">
        <v>30</v>
      </c>
      <c r="P82" s="50">
        <v>0.0</v>
      </c>
      <c r="Q82" s="50" t="s">
        <v>16</v>
      </c>
      <c r="R82" s="50">
        <f t="shared" si="1"/>
        <v>1</v>
      </c>
      <c r="S82" s="50">
        <v>3.0</v>
      </c>
      <c r="T82" s="51" t="s">
        <v>321</v>
      </c>
      <c r="U82" s="55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7"/>
    </row>
    <row r="83">
      <c r="A83" s="47">
        <v>82.0</v>
      </c>
      <c r="B83" s="60"/>
      <c r="C83" s="49" t="s">
        <v>29</v>
      </c>
      <c r="D83" s="50">
        <v>0.0</v>
      </c>
      <c r="E83" s="50" t="s">
        <v>40</v>
      </c>
      <c r="F83" s="50">
        <v>2022.0</v>
      </c>
      <c r="G83" s="50" t="s">
        <v>129</v>
      </c>
      <c r="H83" s="50" t="s">
        <v>25</v>
      </c>
      <c r="I83" s="50" t="s">
        <v>71</v>
      </c>
      <c r="J83" s="50" t="s">
        <v>189</v>
      </c>
      <c r="K83" s="50" t="s">
        <v>186</v>
      </c>
      <c r="L83" s="50">
        <v>0.0</v>
      </c>
      <c r="M83" s="59"/>
      <c r="N83" s="50" t="s">
        <v>107</v>
      </c>
      <c r="O83" s="50" t="s">
        <v>30</v>
      </c>
      <c r="P83" s="50">
        <v>0.0</v>
      </c>
      <c r="Q83" s="50" t="s">
        <v>16</v>
      </c>
      <c r="R83" s="50">
        <f t="shared" si="1"/>
        <v>1</v>
      </c>
      <c r="S83" s="50">
        <v>1.0</v>
      </c>
      <c r="T83" s="51" t="s">
        <v>322</v>
      </c>
      <c r="U83" s="55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7"/>
    </row>
    <row r="84">
      <c r="A84" s="47">
        <v>83.0</v>
      </c>
      <c r="B84" s="48" t="s">
        <v>323</v>
      </c>
      <c r="C84" s="49" t="s">
        <v>198</v>
      </c>
      <c r="D84" s="50">
        <v>0.0</v>
      </c>
      <c r="E84" s="50" t="s">
        <v>31</v>
      </c>
      <c r="F84" s="50">
        <v>2022.0</v>
      </c>
      <c r="G84" s="50" t="s">
        <v>129</v>
      </c>
      <c r="H84" s="50" t="s">
        <v>130</v>
      </c>
      <c r="I84" s="50" t="s">
        <v>71</v>
      </c>
      <c r="J84" s="50" t="s">
        <v>189</v>
      </c>
      <c r="K84" s="50" t="s">
        <v>186</v>
      </c>
      <c r="L84" s="50">
        <v>0.0</v>
      </c>
      <c r="M84" s="50">
        <v>31.0</v>
      </c>
      <c r="N84" s="50" t="s">
        <v>48</v>
      </c>
      <c r="O84" s="50" t="s">
        <v>22</v>
      </c>
      <c r="P84" s="50">
        <v>1.0</v>
      </c>
      <c r="Q84" s="50" t="s">
        <v>16</v>
      </c>
      <c r="R84" s="50">
        <f t="shared" si="1"/>
        <v>1</v>
      </c>
      <c r="S84" s="50">
        <v>3.0</v>
      </c>
      <c r="T84" s="51" t="s">
        <v>324</v>
      </c>
      <c r="U84" s="55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7"/>
    </row>
    <row r="85">
      <c r="A85" s="58">
        <v>84.0</v>
      </c>
      <c r="B85" s="48" t="s">
        <v>325</v>
      </c>
      <c r="C85" s="49" t="s">
        <v>193</v>
      </c>
      <c r="D85" s="50">
        <v>0.0</v>
      </c>
      <c r="E85" s="50" t="s">
        <v>55</v>
      </c>
      <c r="F85" s="50">
        <v>2022.0</v>
      </c>
      <c r="G85" s="50" t="s">
        <v>131</v>
      </c>
      <c r="H85" s="50" t="s">
        <v>125</v>
      </c>
      <c r="I85" s="50" t="s">
        <v>71</v>
      </c>
      <c r="J85" s="50" t="s">
        <v>189</v>
      </c>
      <c r="K85" s="50" t="s">
        <v>186</v>
      </c>
      <c r="L85" s="50">
        <v>0.0</v>
      </c>
      <c r="M85" s="50">
        <v>38.0</v>
      </c>
      <c r="N85" s="50" t="s">
        <v>48</v>
      </c>
      <c r="O85" s="50" t="s">
        <v>22</v>
      </c>
      <c r="P85" s="50">
        <v>1.0</v>
      </c>
      <c r="Q85" s="50" t="s">
        <v>16</v>
      </c>
      <c r="R85" s="50">
        <f t="shared" si="1"/>
        <v>1</v>
      </c>
      <c r="S85" s="50">
        <v>1.0</v>
      </c>
      <c r="T85" s="51" t="s">
        <v>326</v>
      </c>
      <c r="U85" s="55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7"/>
    </row>
    <row r="86">
      <c r="A86" s="47">
        <v>85.0</v>
      </c>
      <c r="B86" s="60"/>
      <c r="C86" s="49" t="s">
        <v>193</v>
      </c>
      <c r="D86" s="50">
        <v>0.0</v>
      </c>
      <c r="E86" s="50" t="s">
        <v>23</v>
      </c>
      <c r="F86" s="50">
        <v>2022.0</v>
      </c>
      <c r="G86" s="50" t="s">
        <v>132</v>
      </c>
      <c r="H86" s="50" t="s">
        <v>133</v>
      </c>
      <c r="I86" s="50" t="s">
        <v>71</v>
      </c>
      <c r="J86" s="50" t="s">
        <v>189</v>
      </c>
      <c r="K86" s="50" t="s">
        <v>186</v>
      </c>
      <c r="L86" s="50">
        <v>0.0</v>
      </c>
      <c r="M86" s="59"/>
      <c r="N86" s="59"/>
      <c r="O86" s="59"/>
      <c r="P86" s="50">
        <v>1.0</v>
      </c>
      <c r="Q86" s="50" t="s">
        <v>16</v>
      </c>
      <c r="R86" s="50">
        <f t="shared" si="1"/>
        <v>1</v>
      </c>
      <c r="S86" s="50">
        <v>1.0</v>
      </c>
      <c r="T86" s="51" t="s">
        <v>327</v>
      </c>
      <c r="U86" s="55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7"/>
    </row>
    <row r="87">
      <c r="A87" s="47">
        <v>86.0</v>
      </c>
      <c r="B87" s="48" t="s">
        <v>328</v>
      </c>
      <c r="C87" s="49" t="s">
        <v>193</v>
      </c>
      <c r="D87" s="50">
        <v>0.0</v>
      </c>
      <c r="E87" s="50" t="s">
        <v>58</v>
      </c>
      <c r="F87" s="50">
        <v>2022.0</v>
      </c>
      <c r="G87" s="50" t="s">
        <v>134</v>
      </c>
      <c r="H87" s="50" t="s">
        <v>135</v>
      </c>
      <c r="I87" s="50" t="s">
        <v>71</v>
      </c>
      <c r="J87" s="50" t="s">
        <v>189</v>
      </c>
      <c r="K87" s="50" t="s">
        <v>186</v>
      </c>
      <c r="L87" s="50">
        <v>0.0</v>
      </c>
      <c r="M87" s="50">
        <v>40.0</v>
      </c>
      <c r="N87" s="50" t="s">
        <v>48</v>
      </c>
      <c r="O87" s="50" t="s">
        <v>22</v>
      </c>
      <c r="P87" s="50">
        <v>1.0</v>
      </c>
      <c r="Q87" s="50" t="s">
        <v>16</v>
      </c>
      <c r="R87" s="50">
        <f t="shared" si="1"/>
        <v>1</v>
      </c>
      <c r="S87" s="50">
        <v>1.0</v>
      </c>
      <c r="T87" s="51" t="s">
        <v>329</v>
      </c>
      <c r="U87" s="55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7"/>
    </row>
    <row r="88">
      <c r="A88" s="58">
        <v>87.0</v>
      </c>
      <c r="B88" s="60"/>
      <c r="C88" s="49" t="s">
        <v>198</v>
      </c>
      <c r="D88" s="50">
        <v>0.0</v>
      </c>
      <c r="E88" s="50" t="s">
        <v>11</v>
      </c>
      <c r="F88" s="50">
        <v>2022.0</v>
      </c>
      <c r="G88" s="50" t="s">
        <v>136</v>
      </c>
      <c r="H88" s="50" t="s">
        <v>137</v>
      </c>
      <c r="I88" s="50" t="s">
        <v>71</v>
      </c>
      <c r="J88" s="50" t="s">
        <v>189</v>
      </c>
      <c r="K88" s="50" t="s">
        <v>186</v>
      </c>
      <c r="L88" s="50">
        <v>0.0</v>
      </c>
      <c r="M88" s="50">
        <v>70.0</v>
      </c>
      <c r="N88" s="50" t="s">
        <v>48</v>
      </c>
      <c r="O88" s="50" t="s">
        <v>22</v>
      </c>
      <c r="P88" s="50">
        <v>1.0</v>
      </c>
      <c r="Q88" s="50" t="s">
        <v>16</v>
      </c>
      <c r="R88" s="50">
        <f t="shared" si="1"/>
        <v>1</v>
      </c>
      <c r="S88" s="50">
        <v>1.0</v>
      </c>
      <c r="T88" s="51" t="s">
        <v>330</v>
      </c>
      <c r="U88" s="55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7"/>
    </row>
    <row r="89">
      <c r="A89" s="47">
        <v>88.0</v>
      </c>
      <c r="B89" s="60"/>
      <c r="C89" s="49" t="s">
        <v>193</v>
      </c>
      <c r="D89" s="50">
        <v>0.0</v>
      </c>
      <c r="E89" s="50" t="s">
        <v>55</v>
      </c>
      <c r="F89" s="50">
        <v>2022.0</v>
      </c>
      <c r="G89" s="50" t="s">
        <v>138</v>
      </c>
      <c r="H89" s="50" t="s">
        <v>139</v>
      </c>
      <c r="I89" s="50" t="s">
        <v>71</v>
      </c>
      <c r="J89" s="50" t="s">
        <v>252</v>
      </c>
      <c r="K89" s="50" t="s">
        <v>186</v>
      </c>
      <c r="L89" s="50">
        <v>0.0</v>
      </c>
      <c r="M89" s="50">
        <v>76.0</v>
      </c>
      <c r="N89" s="50" t="s">
        <v>48</v>
      </c>
      <c r="O89" s="50" t="s">
        <v>22</v>
      </c>
      <c r="P89" s="50">
        <v>1.0</v>
      </c>
      <c r="Q89" s="50" t="s">
        <v>16</v>
      </c>
      <c r="R89" s="50">
        <f t="shared" si="1"/>
        <v>1</v>
      </c>
      <c r="S89" s="50">
        <v>1.0</v>
      </c>
      <c r="T89" s="51" t="s">
        <v>331</v>
      </c>
      <c r="U89" s="55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7"/>
    </row>
    <row r="90">
      <c r="A90" s="47">
        <v>89.0</v>
      </c>
      <c r="B90" s="60"/>
      <c r="C90" s="49" t="s">
        <v>184</v>
      </c>
      <c r="D90" s="50">
        <v>1.0</v>
      </c>
      <c r="E90" s="50" t="s">
        <v>28</v>
      </c>
      <c r="F90" s="50">
        <v>2022.0</v>
      </c>
      <c r="G90" s="50" t="s">
        <v>140</v>
      </c>
      <c r="H90" s="50" t="s">
        <v>133</v>
      </c>
      <c r="I90" s="50" t="s">
        <v>71</v>
      </c>
      <c r="J90" s="50" t="s">
        <v>189</v>
      </c>
      <c r="K90" s="50" t="s">
        <v>186</v>
      </c>
      <c r="L90" s="50">
        <v>0.0</v>
      </c>
      <c r="M90" s="50" t="s">
        <v>17</v>
      </c>
      <c r="N90" s="50" t="s">
        <v>15</v>
      </c>
      <c r="O90" s="50" t="s">
        <v>30</v>
      </c>
      <c r="P90" s="50">
        <v>0.0</v>
      </c>
      <c r="Q90" s="50" t="s">
        <v>16</v>
      </c>
      <c r="R90" s="50">
        <f t="shared" si="1"/>
        <v>1</v>
      </c>
      <c r="S90" s="50">
        <v>4.0</v>
      </c>
      <c r="T90" s="51" t="s">
        <v>332</v>
      </c>
      <c r="U90" s="55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7"/>
    </row>
    <row r="91">
      <c r="A91" s="58">
        <v>90.0</v>
      </c>
      <c r="B91" s="48" t="s">
        <v>333</v>
      </c>
      <c r="C91" s="49" t="s">
        <v>193</v>
      </c>
      <c r="D91" s="50">
        <v>0.0</v>
      </c>
      <c r="E91" s="50" t="s">
        <v>23</v>
      </c>
      <c r="F91" s="50">
        <v>2021.0</v>
      </c>
      <c r="G91" s="50" t="s">
        <v>140</v>
      </c>
      <c r="H91" s="50" t="s">
        <v>139</v>
      </c>
      <c r="I91" s="50" t="s">
        <v>71</v>
      </c>
      <c r="J91" s="50" t="s">
        <v>189</v>
      </c>
      <c r="K91" s="50" t="s">
        <v>186</v>
      </c>
      <c r="L91" s="50">
        <v>0.0</v>
      </c>
      <c r="M91" s="50">
        <v>48.0</v>
      </c>
      <c r="N91" s="50" t="s">
        <v>48</v>
      </c>
      <c r="O91" s="50" t="s">
        <v>22</v>
      </c>
      <c r="P91" s="50">
        <v>1.0</v>
      </c>
      <c r="Q91" s="50" t="s">
        <v>16</v>
      </c>
      <c r="R91" s="50">
        <f t="shared" si="1"/>
        <v>1</v>
      </c>
      <c r="S91" s="50">
        <v>2.0</v>
      </c>
      <c r="T91" s="51" t="s">
        <v>334</v>
      </c>
      <c r="U91" s="55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7"/>
    </row>
    <row r="92">
      <c r="A92" s="47">
        <v>91.0</v>
      </c>
      <c r="B92" s="48" t="s">
        <v>335</v>
      </c>
      <c r="C92" s="49" t="s">
        <v>193</v>
      </c>
      <c r="D92" s="50">
        <v>0.0</v>
      </c>
      <c r="E92" s="50" t="s">
        <v>32</v>
      </c>
      <c r="F92" s="50">
        <v>2016.0</v>
      </c>
      <c r="G92" s="50" t="s">
        <v>141</v>
      </c>
      <c r="H92" s="50" t="s">
        <v>133</v>
      </c>
      <c r="I92" s="50" t="s">
        <v>71</v>
      </c>
      <c r="J92" s="50" t="s">
        <v>189</v>
      </c>
      <c r="K92" s="50" t="s">
        <v>186</v>
      </c>
      <c r="L92" s="50">
        <v>0.0</v>
      </c>
      <c r="M92" s="50">
        <v>34.0</v>
      </c>
      <c r="N92" s="50" t="s">
        <v>48</v>
      </c>
      <c r="O92" s="50" t="s">
        <v>22</v>
      </c>
      <c r="P92" s="50">
        <v>1.0</v>
      </c>
      <c r="Q92" s="50" t="s">
        <v>16</v>
      </c>
      <c r="R92" s="50">
        <f t="shared" si="1"/>
        <v>1</v>
      </c>
      <c r="S92" s="50">
        <v>2.0</v>
      </c>
      <c r="T92" s="51" t="s">
        <v>336</v>
      </c>
      <c r="U92" s="55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7"/>
    </row>
    <row r="93">
      <c r="A93" s="47">
        <v>92.0</v>
      </c>
      <c r="B93" s="48" t="s">
        <v>337</v>
      </c>
      <c r="C93" s="49" t="s">
        <v>193</v>
      </c>
      <c r="D93" s="50">
        <v>0.0</v>
      </c>
      <c r="E93" s="50" t="s">
        <v>58</v>
      </c>
      <c r="F93" s="50">
        <v>2020.0</v>
      </c>
      <c r="G93" s="50" t="s">
        <v>142</v>
      </c>
      <c r="H93" s="50" t="s">
        <v>125</v>
      </c>
      <c r="I93" s="50" t="s">
        <v>71</v>
      </c>
      <c r="J93" s="50" t="s">
        <v>189</v>
      </c>
      <c r="K93" s="50" t="s">
        <v>186</v>
      </c>
      <c r="L93" s="50">
        <v>0.0</v>
      </c>
      <c r="M93" s="50">
        <v>27.0</v>
      </c>
      <c r="N93" s="50" t="s">
        <v>48</v>
      </c>
      <c r="O93" s="50" t="s">
        <v>22</v>
      </c>
      <c r="P93" s="50">
        <v>1.0</v>
      </c>
      <c r="Q93" s="50" t="s">
        <v>16</v>
      </c>
      <c r="R93" s="50">
        <f t="shared" si="1"/>
        <v>1</v>
      </c>
      <c r="S93" s="50">
        <v>4.0</v>
      </c>
      <c r="T93" s="51" t="s">
        <v>338</v>
      </c>
      <c r="U93" s="55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7"/>
    </row>
    <row r="94">
      <c r="A94" s="58">
        <v>93.0</v>
      </c>
      <c r="B94" s="48" t="s">
        <v>339</v>
      </c>
      <c r="C94" s="49" t="s">
        <v>193</v>
      </c>
      <c r="D94" s="50">
        <v>0.0</v>
      </c>
      <c r="E94" s="50" t="s">
        <v>58</v>
      </c>
      <c r="F94" s="50">
        <v>2020.0</v>
      </c>
      <c r="G94" s="50" t="s">
        <v>142</v>
      </c>
      <c r="H94" s="50" t="s">
        <v>125</v>
      </c>
      <c r="I94" s="50" t="s">
        <v>71</v>
      </c>
      <c r="J94" s="50" t="s">
        <v>189</v>
      </c>
      <c r="K94" s="50" t="s">
        <v>186</v>
      </c>
      <c r="L94" s="50">
        <v>0.0</v>
      </c>
      <c r="M94" s="50">
        <v>21.0</v>
      </c>
      <c r="N94" s="50" t="s">
        <v>48</v>
      </c>
      <c r="O94" s="50" t="s">
        <v>22</v>
      </c>
      <c r="P94" s="50">
        <v>1.0</v>
      </c>
      <c r="Q94" s="50" t="s">
        <v>50</v>
      </c>
      <c r="R94" s="50">
        <f t="shared" si="1"/>
        <v>0</v>
      </c>
      <c r="S94" s="50">
        <v>4.0</v>
      </c>
      <c r="T94" s="51" t="s">
        <v>338</v>
      </c>
      <c r="U94" s="55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7"/>
    </row>
    <row r="95">
      <c r="A95" s="47">
        <v>94.0</v>
      </c>
      <c r="B95" s="48" t="s">
        <v>340</v>
      </c>
      <c r="C95" s="49" t="s">
        <v>193</v>
      </c>
      <c r="D95" s="50">
        <v>0.0</v>
      </c>
      <c r="E95" s="50" t="s">
        <v>55</v>
      </c>
      <c r="F95" s="50">
        <v>2019.0</v>
      </c>
      <c r="G95" s="50" t="s">
        <v>143</v>
      </c>
      <c r="H95" s="50" t="s">
        <v>133</v>
      </c>
      <c r="I95" s="50" t="s">
        <v>71</v>
      </c>
      <c r="J95" s="50" t="s">
        <v>189</v>
      </c>
      <c r="K95" s="50" t="s">
        <v>186</v>
      </c>
      <c r="L95" s="50">
        <v>0.0</v>
      </c>
      <c r="M95" s="50">
        <v>20.0</v>
      </c>
      <c r="N95" s="50" t="s">
        <v>48</v>
      </c>
      <c r="O95" s="50" t="s">
        <v>22</v>
      </c>
      <c r="P95" s="50">
        <v>1.0</v>
      </c>
      <c r="Q95" s="50" t="s">
        <v>16</v>
      </c>
      <c r="R95" s="50">
        <f t="shared" si="1"/>
        <v>1</v>
      </c>
      <c r="S95" s="50">
        <v>2.0</v>
      </c>
      <c r="T95" s="51" t="s">
        <v>341</v>
      </c>
      <c r="U95" s="55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7"/>
    </row>
    <row r="96">
      <c r="A96" s="47">
        <v>95.0</v>
      </c>
      <c r="B96" s="48" t="s">
        <v>342</v>
      </c>
      <c r="C96" s="49" t="s">
        <v>193</v>
      </c>
      <c r="D96" s="50">
        <v>0.0</v>
      </c>
      <c r="E96" s="50" t="s">
        <v>18</v>
      </c>
      <c r="F96" s="50">
        <v>2021.0</v>
      </c>
      <c r="G96" s="50" t="s">
        <v>144</v>
      </c>
      <c r="H96" s="50" t="s">
        <v>145</v>
      </c>
      <c r="I96" s="50" t="s">
        <v>71</v>
      </c>
      <c r="J96" s="50" t="s">
        <v>189</v>
      </c>
      <c r="K96" s="50" t="s">
        <v>190</v>
      </c>
      <c r="L96" s="50">
        <v>1.0</v>
      </c>
      <c r="M96" s="50">
        <v>22.0</v>
      </c>
      <c r="N96" s="50" t="s">
        <v>15</v>
      </c>
      <c r="O96" s="50" t="s">
        <v>30</v>
      </c>
      <c r="P96" s="50">
        <v>0.0</v>
      </c>
      <c r="Q96" s="50" t="s">
        <v>16</v>
      </c>
      <c r="R96" s="50">
        <f t="shared" si="1"/>
        <v>1</v>
      </c>
      <c r="S96" s="50">
        <v>1.0</v>
      </c>
      <c r="T96" s="51" t="s">
        <v>343</v>
      </c>
      <c r="U96" s="55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7"/>
    </row>
    <row r="97">
      <c r="A97" s="58">
        <v>96.0</v>
      </c>
      <c r="B97" s="60"/>
      <c r="C97" s="49" t="s">
        <v>193</v>
      </c>
      <c r="D97" s="50">
        <v>0.0</v>
      </c>
      <c r="E97" s="50" t="s">
        <v>23</v>
      </c>
      <c r="F97" s="50">
        <v>2016.0</v>
      </c>
      <c r="G97" s="50" t="s">
        <v>146</v>
      </c>
      <c r="H97" s="50" t="s">
        <v>130</v>
      </c>
      <c r="I97" s="50" t="s">
        <v>71</v>
      </c>
      <c r="J97" s="50" t="s">
        <v>189</v>
      </c>
      <c r="K97" s="50" t="s">
        <v>186</v>
      </c>
      <c r="L97" s="50">
        <v>0.0</v>
      </c>
      <c r="M97" s="50">
        <v>67.0</v>
      </c>
      <c r="N97" s="50" t="s">
        <v>15</v>
      </c>
      <c r="O97" s="50" t="s">
        <v>30</v>
      </c>
      <c r="P97" s="50">
        <v>0.0</v>
      </c>
      <c r="Q97" s="50" t="s">
        <v>16</v>
      </c>
      <c r="R97" s="50">
        <f t="shared" si="1"/>
        <v>1</v>
      </c>
      <c r="S97" s="50">
        <v>2.0</v>
      </c>
      <c r="T97" s="51" t="s">
        <v>344</v>
      </c>
      <c r="U97" s="55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7"/>
    </row>
    <row r="98">
      <c r="A98" s="47">
        <v>97.0</v>
      </c>
      <c r="B98" s="60"/>
      <c r="C98" s="49" t="s">
        <v>193</v>
      </c>
      <c r="D98" s="50">
        <v>0.0</v>
      </c>
      <c r="E98" s="50" t="s">
        <v>55</v>
      </c>
      <c r="F98" s="50">
        <v>2021.0</v>
      </c>
      <c r="G98" s="61" t="s">
        <v>147</v>
      </c>
      <c r="H98" s="61" t="s">
        <v>148</v>
      </c>
      <c r="I98" s="50" t="s">
        <v>71</v>
      </c>
      <c r="J98" s="50" t="s">
        <v>189</v>
      </c>
      <c r="K98" s="50" t="s">
        <v>186</v>
      </c>
      <c r="L98" s="50">
        <v>0.0</v>
      </c>
      <c r="M98" s="61">
        <v>15.0</v>
      </c>
      <c r="N98" s="61" t="s">
        <v>48</v>
      </c>
      <c r="O98" s="61" t="s">
        <v>22</v>
      </c>
      <c r="P98" s="50">
        <v>1.0</v>
      </c>
      <c r="Q98" s="61" t="s">
        <v>16</v>
      </c>
      <c r="R98" s="50">
        <f t="shared" si="1"/>
        <v>1</v>
      </c>
      <c r="S98" s="61">
        <v>4.0</v>
      </c>
      <c r="T98" s="51" t="s">
        <v>345</v>
      </c>
      <c r="U98" s="55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7"/>
    </row>
    <row r="99">
      <c r="A99" s="47">
        <v>98.0</v>
      </c>
      <c r="B99" s="62" t="s">
        <v>346</v>
      </c>
      <c r="C99" s="63" t="s">
        <v>347</v>
      </c>
      <c r="D99" s="50">
        <v>0.0</v>
      </c>
      <c r="E99" s="61" t="s">
        <v>31</v>
      </c>
      <c r="F99" s="61">
        <v>2019.0</v>
      </c>
      <c r="G99" s="64" t="s">
        <v>149</v>
      </c>
      <c r="H99" s="61" t="s">
        <v>150</v>
      </c>
      <c r="I99" s="50" t="s">
        <v>71</v>
      </c>
      <c r="J99" s="50" t="s">
        <v>189</v>
      </c>
      <c r="K99" s="61" t="s">
        <v>348</v>
      </c>
      <c r="L99" s="50">
        <v>0.0</v>
      </c>
      <c r="M99" s="61">
        <v>59.0</v>
      </c>
      <c r="N99" s="61" t="s">
        <v>48</v>
      </c>
      <c r="O99" s="61" t="s">
        <v>22</v>
      </c>
      <c r="P99" s="50">
        <v>1.0</v>
      </c>
      <c r="Q99" s="61" t="s">
        <v>16</v>
      </c>
      <c r="R99" s="50">
        <f t="shared" si="1"/>
        <v>1</v>
      </c>
      <c r="S99" s="61">
        <v>0.0</v>
      </c>
      <c r="T99" s="51" t="s">
        <v>349</v>
      </c>
      <c r="U99" s="55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7"/>
    </row>
    <row r="100">
      <c r="A100" s="58">
        <v>99.0</v>
      </c>
      <c r="B100" s="62" t="s">
        <v>350</v>
      </c>
      <c r="C100" s="63" t="s">
        <v>193</v>
      </c>
      <c r="D100" s="50">
        <v>0.0</v>
      </c>
      <c r="E100" s="61" t="s">
        <v>55</v>
      </c>
      <c r="F100" s="61">
        <v>2017.0</v>
      </c>
      <c r="G100" s="61" t="s">
        <v>129</v>
      </c>
      <c r="H100" s="61" t="s">
        <v>151</v>
      </c>
      <c r="I100" s="50" t="s">
        <v>71</v>
      </c>
      <c r="J100" s="50" t="s">
        <v>189</v>
      </c>
      <c r="K100" s="61" t="s">
        <v>190</v>
      </c>
      <c r="L100" s="50">
        <v>0.0</v>
      </c>
      <c r="M100" s="61">
        <v>29.0</v>
      </c>
      <c r="N100" s="61" t="s">
        <v>48</v>
      </c>
      <c r="O100" s="61" t="s">
        <v>22</v>
      </c>
      <c r="P100" s="50">
        <v>1.0</v>
      </c>
      <c r="Q100" s="61" t="s">
        <v>16</v>
      </c>
      <c r="R100" s="50">
        <f t="shared" si="1"/>
        <v>1</v>
      </c>
      <c r="S100" s="61">
        <v>2.0</v>
      </c>
      <c r="T100" s="51" t="s">
        <v>351</v>
      </c>
      <c r="U100" s="55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7"/>
    </row>
    <row r="101">
      <c r="A101" s="47">
        <v>100.0</v>
      </c>
      <c r="B101" s="60"/>
      <c r="C101" s="63" t="s">
        <v>193</v>
      </c>
      <c r="D101" s="50">
        <v>0.0</v>
      </c>
      <c r="E101" s="61" t="s">
        <v>58</v>
      </c>
      <c r="F101" s="61">
        <v>2018.0</v>
      </c>
      <c r="G101" s="61" t="s">
        <v>152</v>
      </c>
      <c r="H101" s="61" t="s">
        <v>125</v>
      </c>
      <c r="I101" s="50" t="s">
        <v>71</v>
      </c>
      <c r="J101" s="61" t="s">
        <v>189</v>
      </c>
      <c r="K101" s="61" t="s">
        <v>186</v>
      </c>
      <c r="L101" s="50">
        <v>0.0</v>
      </c>
      <c r="M101" s="61">
        <v>47.0</v>
      </c>
      <c r="N101" s="61" t="s">
        <v>48</v>
      </c>
      <c r="O101" s="61" t="s">
        <v>22</v>
      </c>
      <c r="P101" s="50">
        <v>1.0</v>
      </c>
      <c r="Q101" s="61" t="s">
        <v>16</v>
      </c>
      <c r="R101" s="50">
        <f t="shared" si="1"/>
        <v>1</v>
      </c>
      <c r="S101" s="61">
        <v>4.0</v>
      </c>
      <c r="T101" s="51" t="s">
        <v>352</v>
      </c>
      <c r="U101" s="55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7"/>
    </row>
    <row r="102">
      <c r="A102" s="47">
        <v>101.0</v>
      </c>
      <c r="B102" s="60"/>
      <c r="C102" s="63" t="s">
        <v>193</v>
      </c>
      <c r="D102" s="50">
        <v>0.0</v>
      </c>
      <c r="E102" s="61" t="s">
        <v>32</v>
      </c>
      <c r="F102" s="61">
        <v>2022.0</v>
      </c>
      <c r="G102" s="61" t="s">
        <v>153</v>
      </c>
      <c r="H102" s="61" t="s">
        <v>66</v>
      </c>
      <c r="I102" s="50" t="s">
        <v>71</v>
      </c>
      <c r="J102" s="61" t="s">
        <v>189</v>
      </c>
      <c r="K102" s="61" t="s">
        <v>17</v>
      </c>
      <c r="L102" s="50">
        <v>0.0</v>
      </c>
      <c r="M102" s="61">
        <v>36.0</v>
      </c>
      <c r="N102" s="61" t="s">
        <v>127</v>
      </c>
      <c r="O102" s="61" t="s">
        <v>30</v>
      </c>
      <c r="P102" s="50">
        <v>1.0</v>
      </c>
      <c r="Q102" s="61" t="s">
        <v>16</v>
      </c>
      <c r="R102" s="50">
        <f t="shared" si="1"/>
        <v>1</v>
      </c>
      <c r="S102" s="61">
        <v>1.0</v>
      </c>
      <c r="T102" s="51" t="s">
        <v>353</v>
      </c>
      <c r="U102" s="55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7"/>
    </row>
    <row r="103">
      <c r="A103" s="58">
        <v>102.0</v>
      </c>
      <c r="B103" s="62" t="s">
        <v>354</v>
      </c>
      <c r="C103" s="63" t="s">
        <v>193</v>
      </c>
      <c r="D103" s="50">
        <v>0.0</v>
      </c>
      <c r="E103" s="61" t="s">
        <v>11</v>
      </c>
      <c r="F103" s="61">
        <v>2021.0</v>
      </c>
      <c r="G103" s="61" t="s">
        <v>154</v>
      </c>
      <c r="H103" s="61" t="s">
        <v>145</v>
      </c>
      <c r="I103" s="50" t="s">
        <v>71</v>
      </c>
      <c r="J103" s="61" t="s">
        <v>189</v>
      </c>
      <c r="K103" s="61" t="s">
        <v>186</v>
      </c>
      <c r="L103" s="50">
        <v>0.0</v>
      </c>
      <c r="M103" s="61">
        <v>41.0</v>
      </c>
      <c r="N103" s="61" t="s">
        <v>15</v>
      </c>
      <c r="O103" s="61" t="s">
        <v>30</v>
      </c>
      <c r="P103" s="50">
        <v>1.0</v>
      </c>
      <c r="Q103" s="61" t="s">
        <v>50</v>
      </c>
      <c r="R103" s="50">
        <f t="shared" si="1"/>
        <v>0</v>
      </c>
      <c r="S103" s="61">
        <v>1.0</v>
      </c>
      <c r="T103" s="51" t="s">
        <v>355</v>
      </c>
      <c r="U103" s="65">
        <v>2022.0</v>
      </c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7"/>
    </row>
    <row r="104">
      <c r="A104" s="47">
        <v>103.0</v>
      </c>
      <c r="B104" s="62" t="s">
        <v>356</v>
      </c>
      <c r="C104" s="63" t="s">
        <v>193</v>
      </c>
      <c r="D104" s="50">
        <v>0.0</v>
      </c>
      <c r="E104" s="61" t="s">
        <v>58</v>
      </c>
      <c r="F104" s="61">
        <v>2019.0</v>
      </c>
      <c r="G104" s="61" t="s">
        <v>155</v>
      </c>
      <c r="H104" s="61" t="s">
        <v>145</v>
      </c>
      <c r="I104" s="50" t="s">
        <v>71</v>
      </c>
      <c r="J104" s="61" t="s">
        <v>189</v>
      </c>
      <c r="K104" s="61" t="s">
        <v>190</v>
      </c>
      <c r="L104" s="50">
        <v>0.0</v>
      </c>
      <c r="M104" s="61">
        <v>25.0</v>
      </c>
      <c r="N104" s="61" t="s">
        <v>48</v>
      </c>
      <c r="O104" s="61" t="s">
        <v>22</v>
      </c>
      <c r="P104" s="50">
        <v>1.0</v>
      </c>
      <c r="Q104" s="61" t="s">
        <v>50</v>
      </c>
      <c r="R104" s="50">
        <f t="shared" si="1"/>
        <v>0</v>
      </c>
      <c r="S104" s="61">
        <v>1.0</v>
      </c>
      <c r="T104" s="51" t="s">
        <v>357</v>
      </c>
      <c r="U104" s="55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7"/>
    </row>
    <row r="105">
      <c r="A105" s="47">
        <v>104.0</v>
      </c>
      <c r="B105" s="62" t="s">
        <v>358</v>
      </c>
      <c r="C105" s="63" t="s">
        <v>193</v>
      </c>
      <c r="D105" s="50">
        <v>0.0</v>
      </c>
      <c r="E105" s="61" t="s">
        <v>32</v>
      </c>
      <c r="F105" s="61">
        <v>2013.0</v>
      </c>
      <c r="G105" s="61" t="s">
        <v>156</v>
      </c>
      <c r="H105" s="61" t="s">
        <v>157</v>
      </c>
      <c r="I105" s="50" t="s">
        <v>71</v>
      </c>
      <c r="J105" s="61" t="s">
        <v>189</v>
      </c>
      <c r="K105" s="61" t="s">
        <v>186</v>
      </c>
      <c r="L105" s="50">
        <v>0.0</v>
      </c>
      <c r="M105" s="61">
        <v>20.0</v>
      </c>
      <c r="N105" s="61" t="s">
        <v>48</v>
      </c>
      <c r="O105" s="61" t="s">
        <v>22</v>
      </c>
      <c r="P105" s="50">
        <v>1.0</v>
      </c>
      <c r="Q105" s="61" t="s">
        <v>16</v>
      </c>
      <c r="R105" s="50">
        <f t="shared" si="1"/>
        <v>1</v>
      </c>
      <c r="S105" s="61">
        <v>4.0</v>
      </c>
      <c r="T105" s="51" t="s">
        <v>359</v>
      </c>
      <c r="U105" s="55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7"/>
    </row>
    <row r="106">
      <c r="A106" s="58">
        <v>105.0</v>
      </c>
      <c r="B106" s="48" t="s">
        <v>360</v>
      </c>
      <c r="C106" s="49" t="s">
        <v>193</v>
      </c>
      <c r="D106" s="50">
        <v>0.0</v>
      </c>
      <c r="E106" s="50" t="s">
        <v>32</v>
      </c>
      <c r="F106" s="50">
        <v>2018.0</v>
      </c>
      <c r="G106" s="50" t="s">
        <v>158</v>
      </c>
      <c r="H106" s="50" t="s">
        <v>133</v>
      </c>
      <c r="I106" s="50" t="s">
        <v>71</v>
      </c>
      <c r="J106" s="50" t="s">
        <v>189</v>
      </c>
      <c r="K106" s="50" t="s">
        <v>186</v>
      </c>
      <c r="L106" s="50">
        <v>0.0</v>
      </c>
      <c r="M106" s="50">
        <v>32.0</v>
      </c>
      <c r="N106" s="50" t="s">
        <v>48</v>
      </c>
      <c r="O106" s="50" t="s">
        <v>22</v>
      </c>
      <c r="P106" s="50">
        <v>1.0</v>
      </c>
      <c r="Q106" s="50" t="s">
        <v>16</v>
      </c>
      <c r="R106" s="50">
        <f t="shared" si="1"/>
        <v>1</v>
      </c>
      <c r="S106" s="50">
        <v>4.0</v>
      </c>
      <c r="T106" s="51" t="s">
        <v>361</v>
      </c>
      <c r="U106" s="55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7"/>
    </row>
    <row r="107">
      <c r="A107" s="47">
        <v>106.0</v>
      </c>
      <c r="B107" s="48" t="s">
        <v>362</v>
      </c>
      <c r="C107" s="49" t="s">
        <v>193</v>
      </c>
      <c r="D107" s="50">
        <v>0.0</v>
      </c>
      <c r="E107" s="50" t="s">
        <v>23</v>
      </c>
      <c r="F107" s="50">
        <v>2016.0</v>
      </c>
      <c r="G107" s="50" t="s">
        <v>159</v>
      </c>
      <c r="H107" s="50" t="s">
        <v>135</v>
      </c>
      <c r="I107" s="50" t="s">
        <v>71</v>
      </c>
      <c r="J107" s="50" t="s">
        <v>189</v>
      </c>
      <c r="K107" s="50" t="s">
        <v>186</v>
      </c>
      <c r="L107" s="50">
        <v>0.0</v>
      </c>
      <c r="M107" s="50">
        <v>17.0</v>
      </c>
      <c r="N107" s="50" t="s">
        <v>15</v>
      </c>
      <c r="O107" s="50" t="s">
        <v>30</v>
      </c>
      <c r="P107" s="50">
        <v>0.0</v>
      </c>
      <c r="Q107" s="50" t="s">
        <v>16</v>
      </c>
      <c r="R107" s="50">
        <f t="shared" si="1"/>
        <v>1</v>
      </c>
      <c r="S107" s="50">
        <v>4.0</v>
      </c>
      <c r="T107" s="51" t="s">
        <v>363</v>
      </c>
      <c r="U107" s="55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7"/>
    </row>
    <row r="108">
      <c r="A108" s="47">
        <v>107.0</v>
      </c>
      <c r="B108" s="62" t="s">
        <v>364</v>
      </c>
      <c r="C108" s="63" t="s">
        <v>193</v>
      </c>
      <c r="D108" s="50">
        <v>0.0</v>
      </c>
      <c r="E108" s="61" t="s">
        <v>23</v>
      </c>
      <c r="F108" s="61">
        <v>2020.0</v>
      </c>
      <c r="G108" s="61" t="s">
        <v>160</v>
      </c>
      <c r="H108" s="61" t="s">
        <v>125</v>
      </c>
      <c r="I108" s="50" t="s">
        <v>71</v>
      </c>
      <c r="J108" s="61" t="s">
        <v>189</v>
      </c>
      <c r="K108" s="61" t="s">
        <v>186</v>
      </c>
      <c r="L108" s="50">
        <v>0.0</v>
      </c>
      <c r="M108" s="61">
        <v>22.0</v>
      </c>
      <c r="N108" s="61" t="s">
        <v>75</v>
      </c>
      <c r="O108" s="61" t="s">
        <v>30</v>
      </c>
      <c r="P108" s="50">
        <v>1.0</v>
      </c>
      <c r="Q108" s="61" t="s">
        <v>50</v>
      </c>
      <c r="R108" s="50">
        <f t="shared" si="1"/>
        <v>0</v>
      </c>
      <c r="S108" s="61">
        <v>4.0</v>
      </c>
      <c r="T108" s="51" t="s">
        <v>365</v>
      </c>
      <c r="U108" s="55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7"/>
    </row>
    <row r="109">
      <c r="A109" s="58">
        <v>108.0</v>
      </c>
      <c r="B109" s="62" t="s">
        <v>335</v>
      </c>
      <c r="C109" s="63" t="s">
        <v>193</v>
      </c>
      <c r="D109" s="50">
        <v>0.0</v>
      </c>
      <c r="E109" s="61" t="s">
        <v>55</v>
      </c>
      <c r="F109" s="61">
        <v>2016.0</v>
      </c>
      <c r="G109" s="61" t="s">
        <v>161</v>
      </c>
      <c r="H109" s="61" t="s">
        <v>125</v>
      </c>
      <c r="I109" s="50" t="s">
        <v>71</v>
      </c>
      <c r="J109" s="61" t="s">
        <v>189</v>
      </c>
      <c r="K109" s="61" t="s">
        <v>186</v>
      </c>
      <c r="L109" s="50">
        <v>0.0</v>
      </c>
      <c r="M109" s="61">
        <v>15.0</v>
      </c>
      <c r="N109" s="61" t="s">
        <v>91</v>
      </c>
      <c r="O109" s="61" t="s">
        <v>30</v>
      </c>
      <c r="P109" s="50">
        <v>1.0</v>
      </c>
      <c r="Q109" s="61" t="s">
        <v>16</v>
      </c>
      <c r="R109" s="50">
        <f t="shared" si="1"/>
        <v>1</v>
      </c>
      <c r="S109" s="61">
        <v>4.0</v>
      </c>
      <c r="T109" s="51" t="s">
        <v>366</v>
      </c>
      <c r="U109" s="65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7"/>
    </row>
    <row r="110">
      <c r="A110" s="47">
        <v>109.0</v>
      </c>
      <c r="B110" s="62" t="s">
        <v>367</v>
      </c>
      <c r="C110" s="63" t="s">
        <v>193</v>
      </c>
      <c r="D110" s="50">
        <v>0.0</v>
      </c>
      <c r="E110" s="61" t="s">
        <v>32</v>
      </c>
      <c r="F110" s="61">
        <v>2017.0</v>
      </c>
      <c r="G110" s="61" t="s">
        <v>138</v>
      </c>
      <c r="H110" s="61" t="s">
        <v>125</v>
      </c>
      <c r="I110" s="50" t="s">
        <v>71</v>
      </c>
      <c r="J110" s="61" t="s">
        <v>189</v>
      </c>
      <c r="K110" s="61" t="s">
        <v>186</v>
      </c>
      <c r="L110" s="50">
        <v>0.0</v>
      </c>
      <c r="M110" s="61">
        <v>46.0</v>
      </c>
      <c r="N110" s="61" t="s">
        <v>48</v>
      </c>
      <c r="O110" s="61" t="s">
        <v>22</v>
      </c>
      <c r="P110" s="50">
        <v>1.0</v>
      </c>
      <c r="Q110" s="61" t="s">
        <v>16</v>
      </c>
      <c r="R110" s="50">
        <f t="shared" si="1"/>
        <v>1</v>
      </c>
      <c r="S110" s="61">
        <v>2.0</v>
      </c>
      <c r="T110" s="51" t="s">
        <v>368</v>
      </c>
      <c r="U110" s="55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7"/>
    </row>
    <row r="111">
      <c r="A111" s="47">
        <v>110.0</v>
      </c>
      <c r="B111" s="62" t="s">
        <v>233</v>
      </c>
      <c r="C111" s="63" t="s">
        <v>29</v>
      </c>
      <c r="D111" s="50">
        <v>0.0</v>
      </c>
      <c r="E111" s="61" t="s">
        <v>40</v>
      </c>
      <c r="F111" s="61">
        <v>2017.0</v>
      </c>
      <c r="G111" s="61" t="s">
        <v>162</v>
      </c>
      <c r="H111" s="61" t="s">
        <v>70</v>
      </c>
      <c r="I111" s="50" t="s">
        <v>163</v>
      </c>
      <c r="J111" s="61" t="s">
        <v>189</v>
      </c>
      <c r="K111" s="61" t="s">
        <v>186</v>
      </c>
      <c r="L111" s="50">
        <v>0.0</v>
      </c>
      <c r="M111" s="61">
        <v>24.0</v>
      </c>
      <c r="N111" s="61" t="s">
        <v>15</v>
      </c>
      <c r="O111" s="61" t="s">
        <v>30</v>
      </c>
      <c r="P111" s="50">
        <v>1.0</v>
      </c>
      <c r="Q111" s="61" t="s">
        <v>16</v>
      </c>
      <c r="R111" s="50">
        <f t="shared" si="1"/>
        <v>1</v>
      </c>
      <c r="S111" s="61">
        <v>3.0</v>
      </c>
      <c r="T111" s="51" t="s">
        <v>369</v>
      </c>
      <c r="U111" s="55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7"/>
    </row>
    <row r="112">
      <c r="A112" s="58">
        <v>111.0</v>
      </c>
      <c r="B112" s="62" t="s">
        <v>370</v>
      </c>
      <c r="C112" s="63" t="s">
        <v>193</v>
      </c>
      <c r="D112" s="50">
        <v>0.0</v>
      </c>
      <c r="E112" s="61" t="s">
        <v>55</v>
      </c>
      <c r="F112" s="61">
        <v>2016.0</v>
      </c>
      <c r="G112" s="61" t="s">
        <v>156</v>
      </c>
      <c r="H112" s="61" t="s">
        <v>125</v>
      </c>
      <c r="I112" s="50" t="s">
        <v>71</v>
      </c>
      <c r="J112" s="61" t="s">
        <v>189</v>
      </c>
      <c r="K112" s="61" t="s">
        <v>186</v>
      </c>
      <c r="L112" s="50">
        <v>0.0</v>
      </c>
      <c r="M112" s="61">
        <v>10.0</v>
      </c>
      <c r="N112" s="61" t="s">
        <v>48</v>
      </c>
      <c r="O112" s="61" t="s">
        <v>22</v>
      </c>
      <c r="P112" s="50">
        <v>1.0</v>
      </c>
      <c r="Q112" s="61" t="s">
        <v>16</v>
      </c>
      <c r="R112" s="50">
        <f t="shared" si="1"/>
        <v>1</v>
      </c>
      <c r="S112" s="61">
        <v>3.0</v>
      </c>
      <c r="T112" s="51" t="s">
        <v>371</v>
      </c>
      <c r="U112" s="55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7"/>
    </row>
    <row r="113">
      <c r="A113" s="47">
        <v>112.0</v>
      </c>
      <c r="B113" s="62" t="s">
        <v>372</v>
      </c>
      <c r="C113" s="63" t="s">
        <v>193</v>
      </c>
      <c r="D113" s="50">
        <v>0.0</v>
      </c>
      <c r="E113" s="61" t="s">
        <v>55</v>
      </c>
      <c r="F113" s="61">
        <v>2016.0</v>
      </c>
      <c r="G113" s="61" t="s">
        <v>156</v>
      </c>
      <c r="H113" s="61" t="s">
        <v>164</v>
      </c>
      <c r="I113" s="50" t="s">
        <v>71</v>
      </c>
      <c r="J113" s="61" t="s">
        <v>189</v>
      </c>
      <c r="K113" s="61" t="s">
        <v>186</v>
      </c>
      <c r="L113" s="50">
        <v>0.0</v>
      </c>
      <c r="M113" s="61">
        <v>34.0</v>
      </c>
      <c r="N113" s="61" t="s">
        <v>48</v>
      </c>
      <c r="O113" s="61" t="s">
        <v>22</v>
      </c>
      <c r="P113" s="50">
        <v>1.0</v>
      </c>
      <c r="Q113" s="61" t="s">
        <v>16</v>
      </c>
      <c r="R113" s="50">
        <f t="shared" si="1"/>
        <v>1</v>
      </c>
      <c r="S113" s="61">
        <v>3.0</v>
      </c>
      <c r="T113" s="51" t="s">
        <v>371</v>
      </c>
      <c r="U113" s="55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7"/>
    </row>
    <row r="114">
      <c r="A114" s="47">
        <v>113.0</v>
      </c>
      <c r="B114" s="60"/>
      <c r="C114" s="63" t="s">
        <v>193</v>
      </c>
      <c r="D114" s="50">
        <v>0.0</v>
      </c>
      <c r="E114" s="61" t="s">
        <v>58</v>
      </c>
      <c r="F114" s="61">
        <v>2015.0</v>
      </c>
      <c r="G114" s="61" t="s">
        <v>158</v>
      </c>
      <c r="H114" s="61" t="s">
        <v>125</v>
      </c>
      <c r="I114" s="50" t="s">
        <v>71</v>
      </c>
      <c r="J114" s="61" t="s">
        <v>189</v>
      </c>
      <c r="K114" s="61" t="s">
        <v>186</v>
      </c>
      <c r="L114" s="50">
        <v>0.0</v>
      </c>
      <c r="M114" s="61">
        <v>26.0</v>
      </c>
      <c r="N114" s="61" t="s">
        <v>48</v>
      </c>
      <c r="O114" s="61" t="s">
        <v>22</v>
      </c>
      <c r="P114" s="50">
        <v>1.0</v>
      </c>
      <c r="Q114" s="61" t="s">
        <v>16</v>
      </c>
      <c r="R114" s="50">
        <f t="shared" si="1"/>
        <v>1</v>
      </c>
      <c r="S114" s="61">
        <v>4.0</v>
      </c>
      <c r="T114" s="51" t="s">
        <v>373</v>
      </c>
      <c r="U114" s="55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7"/>
    </row>
    <row r="115">
      <c r="A115" s="58">
        <v>114.0</v>
      </c>
      <c r="B115" s="60"/>
      <c r="C115" s="63" t="s">
        <v>193</v>
      </c>
      <c r="D115" s="50">
        <v>0.0</v>
      </c>
      <c r="E115" s="61" t="s">
        <v>23</v>
      </c>
      <c r="F115" s="61">
        <v>2021.0</v>
      </c>
      <c r="G115" s="61" t="s">
        <v>165</v>
      </c>
      <c r="H115" s="61" t="s">
        <v>164</v>
      </c>
      <c r="I115" s="50" t="s">
        <v>71</v>
      </c>
      <c r="J115" s="61" t="s">
        <v>189</v>
      </c>
      <c r="K115" s="61" t="s">
        <v>186</v>
      </c>
      <c r="L115" s="50">
        <v>0.0</v>
      </c>
      <c r="M115" s="61">
        <v>37.0</v>
      </c>
      <c r="N115" s="61" t="s">
        <v>48</v>
      </c>
      <c r="O115" s="61" t="s">
        <v>22</v>
      </c>
      <c r="P115" s="50">
        <v>1.0</v>
      </c>
      <c r="Q115" s="61" t="s">
        <v>16</v>
      </c>
      <c r="R115" s="50">
        <f t="shared" si="1"/>
        <v>1</v>
      </c>
      <c r="S115" s="61">
        <v>3.0</v>
      </c>
      <c r="T115" s="51" t="s">
        <v>374</v>
      </c>
      <c r="U115" s="55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7"/>
    </row>
    <row r="116">
      <c r="A116" s="47">
        <v>115.0</v>
      </c>
      <c r="B116" s="62" t="s">
        <v>375</v>
      </c>
      <c r="C116" s="63" t="s">
        <v>29</v>
      </c>
      <c r="D116" s="50">
        <v>0.0</v>
      </c>
      <c r="E116" s="61" t="s">
        <v>64</v>
      </c>
      <c r="F116" s="61">
        <v>2018.0</v>
      </c>
      <c r="G116" s="61" t="s">
        <v>166</v>
      </c>
      <c r="H116" s="61" t="s">
        <v>167</v>
      </c>
      <c r="I116" s="50" t="s">
        <v>14</v>
      </c>
      <c r="J116" s="61" t="s">
        <v>189</v>
      </c>
      <c r="K116" s="61" t="s">
        <v>186</v>
      </c>
      <c r="L116" s="50">
        <v>0.0</v>
      </c>
      <c r="M116" s="61">
        <v>59.0</v>
      </c>
      <c r="N116" s="61" t="s">
        <v>48</v>
      </c>
      <c r="O116" s="61" t="s">
        <v>22</v>
      </c>
      <c r="P116" s="50">
        <v>1.0</v>
      </c>
      <c r="Q116" s="61" t="s">
        <v>16</v>
      </c>
      <c r="R116" s="50">
        <f t="shared" si="1"/>
        <v>1</v>
      </c>
      <c r="S116" s="61">
        <v>1.0</v>
      </c>
      <c r="T116" s="51" t="s">
        <v>376</v>
      </c>
      <c r="U116" s="55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7"/>
    </row>
    <row r="117">
      <c r="A117" s="47">
        <v>116.0</v>
      </c>
      <c r="B117" s="62" t="s">
        <v>377</v>
      </c>
      <c r="C117" s="63" t="s">
        <v>193</v>
      </c>
      <c r="D117" s="50">
        <v>0.0</v>
      </c>
      <c r="E117" s="61" t="s">
        <v>55</v>
      </c>
      <c r="F117" s="61">
        <v>2021.0</v>
      </c>
      <c r="G117" s="61" t="s">
        <v>168</v>
      </c>
      <c r="H117" s="61" t="s">
        <v>169</v>
      </c>
      <c r="I117" s="50" t="s">
        <v>170</v>
      </c>
      <c r="J117" s="61" t="s">
        <v>189</v>
      </c>
      <c r="K117" s="61" t="s">
        <v>186</v>
      </c>
      <c r="L117" s="50">
        <v>0.0</v>
      </c>
      <c r="M117" s="61">
        <v>34.0</v>
      </c>
      <c r="N117" s="61" t="s">
        <v>48</v>
      </c>
      <c r="O117" s="61" t="s">
        <v>22</v>
      </c>
      <c r="P117" s="50">
        <v>1.0</v>
      </c>
      <c r="Q117" s="61" t="s">
        <v>16</v>
      </c>
      <c r="R117" s="50">
        <f t="shared" si="1"/>
        <v>1</v>
      </c>
      <c r="S117" s="61">
        <v>2.0</v>
      </c>
      <c r="T117" s="51" t="s">
        <v>378</v>
      </c>
      <c r="U117" s="55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7"/>
    </row>
    <row r="118">
      <c r="A118" s="58">
        <v>117.0</v>
      </c>
      <c r="B118" s="62" t="s">
        <v>377</v>
      </c>
      <c r="C118" s="63" t="s">
        <v>193</v>
      </c>
      <c r="D118" s="50">
        <v>0.0</v>
      </c>
      <c r="E118" s="61" t="s">
        <v>55</v>
      </c>
      <c r="F118" s="61">
        <v>2021.0</v>
      </c>
      <c r="G118" s="61" t="s">
        <v>168</v>
      </c>
      <c r="H118" s="61" t="s">
        <v>169</v>
      </c>
      <c r="I118" s="50" t="s">
        <v>170</v>
      </c>
      <c r="J118" s="61" t="s">
        <v>189</v>
      </c>
      <c r="K118" s="61" t="s">
        <v>186</v>
      </c>
      <c r="L118" s="50">
        <v>0.0</v>
      </c>
      <c r="M118" s="61">
        <v>51.0</v>
      </c>
      <c r="N118" s="61" t="s">
        <v>48</v>
      </c>
      <c r="O118" s="61" t="s">
        <v>22</v>
      </c>
      <c r="P118" s="50">
        <v>1.0</v>
      </c>
      <c r="Q118" s="61" t="s">
        <v>50</v>
      </c>
      <c r="R118" s="50">
        <f t="shared" si="1"/>
        <v>0</v>
      </c>
      <c r="S118" s="61">
        <v>2.0</v>
      </c>
      <c r="T118" s="51" t="s">
        <v>378</v>
      </c>
      <c r="U118" s="55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7"/>
    </row>
    <row r="119">
      <c r="A119" s="47">
        <v>118.0</v>
      </c>
      <c r="B119" s="62" t="s">
        <v>379</v>
      </c>
      <c r="C119" s="63" t="s">
        <v>193</v>
      </c>
      <c r="D119" s="50">
        <v>0.0</v>
      </c>
      <c r="E119" s="61" t="s">
        <v>58</v>
      </c>
      <c r="F119" s="61">
        <v>2019.0</v>
      </c>
      <c r="G119" s="61" t="s">
        <v>171</v>
      </c>
      <c r="H119" s="61" t="s">
        <v>169</v>
      </c>
      <c r="I119" s="50" t="s">
        <v>170</v>
      </c>
      <c r="J119" s="61" t="s">
        <v>189</v>
      </c>
      <c r="K119" s="61" t="s">
        <v>186</v>
      </c>
      <c r="L119" s="50">
        <v>0.0</v>
      </c>
      <c r="M119" s="61">
        <v>13.0</v>
      </c>
      <c r="N119" s="61" t="s">
        <v>91</v>
      </c>
      <c r="O119" s="61" t="s">
        <v>30</v>
      </c>
      <c r="P119" s="50">
        <v>1.0</v>
      </c>
      <c r="Q119" s="61" t="s">
        <v>50</v>
      </c>
      <c r="R119" s="50">
        <f t="shared" si="1"/>
        <v>0</v>
      </c>
      <c r="S119" s="61">
        <v>2.0</v>
      </c>
      <c r="T119" s="51" t="s">
        <v>380</v>
      </c>
      <c r="U119" s="55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7"/>
    </row>
    <row r="120">
      <c r="A120" s="47">
        <v>119.0</v>
      </c>
      <c r="B120" s="62" t="s">
        <v>381</v>
      </c>
      <c r="C120" s="63" t="s">
        <v>198</v>
      </c>
      <c r="D120" s="50">
        <v>0.0</v>
      </c>
      <c r="E120" s="50" t="s">
        <v>31</v>
      </c>
      <c r="F120" s="50">
        <v>2022.0</v>
      </c>
      <c r="G120" s="61" t="s">
        <v>172</v>
      </c>
      <c r="H120" s="61" t="s">
        <v>25</v>
      </c>
      <c r="I120" s="50" t="s">
        <v>173</v>
      </c>
      <c r="J120" s="61" t="s">
        <v>252</v>
      </c>
      <c r="K120" s="61" t="s">
        <v>186</v>
      </c>
      <c r="L120" s="50">
        <v>0.0</v>
      </c>
      <c r="M120" s="61">
        <v>67.0</v>
      </c>
      <c r="N120" s="61" t="s">
        <v>48</v>
      </c>
      <c r="O120" s="61" t="s">
        <v>22</v>
      </c>
      <c r="P120" s="50">
        <v>1.0</v>
      </c>
      <c r="Q120" s="61" t="s">
        <v>16</v>
      </c>
      <c r="R120" s="50">
        <f t="shared" si="1"/>
        <v>1</v>
      </c>
      <c r="S120" s="61">
        <v>2.0</v>
      </c>
      <c r="T120" s="51" t="s">
        <v>382</v>
      </c>
      <c r="U120" s="55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7"/>
    </row>
    <row r="121">
      <c r="A121" s="58">
        <v>120.0</v>
      </c>
      <c r="B121" s="62" t="s">
        <v>381</v>
      </c>
      <c r="C121" s="63" t="s">
        <v>198</v>
      </c>
      <c r="D121" s="50">
        <v>0.0</v>
      </c>
      <c r="E121" s="61" t="s">
        <v>31</v>
      </c>
      <c r="F121" s="61">
        <v>2022.0</v>
      </c>
      <c r="G121" s="61" t="s">
        <v>172</v>
      </c>
      <c r="H121" s="61" t="s">
        <v>25</v>
      </c>
      <c r="I121" s="50" t="s">
        <v>173</v>
      </c>
      <c r="J121" s="61" t="s">
        <v>252</v>
      </c>
      <c r="K121" s="61" t="s">
        <v>186</v>
      </c>
      <c r="L121" s="50">
        <v>0.0</v>
      </c>
      <c r="M121" s="61">
        <v>66.0</v>
      </c>
      <c r="N121" s="61" t="s">
        <v>48</v>
      </c>
      <c r="O121" s="61" t="s">
        <v>22</v>
      </c>
      <c r="P121" s="50">
        <v>1.0</v>
      </c>
      <c r="Q121" s="61" t="s">
        <v>50</v>
      </c>
      <c r="R121" s="50">
        <f t="shared" si="1"/>
        <v>0</v>
      </c>
      <c r="S121" s="61">
        <v>2.0</v>
      </c>
      <c r="T121" s="51" t="s">
        <v>382</v>
      </c>
      <c r="U121" s="55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7"/>
    </row>
    <row r="122">
      <c r="A122" s="66">
        <v>121.0</v>
      </c>
      <c r="B122" s="67" t="s">
        <v>383</v>
      </c>
      <c r="C122" s="67" t="s">
        <v>193</v>
      </c>
      <c r="D122" s="67">
        <v>0.0</v>
      </c>
      <c r="E122" s="67" t="s">
        <v>32</v>
      </c>
      <c r="F122" s="67">
        <v>2013.0</v>
      </c>
      <c r="G122" s="67" t="s">
        <v>174</v>
      </c>
      <c r="H122" s="67" t="s">
        <v>175</v>
      </c>
      <c r="I122" s="67" t="s">
        <v>71</v>
      </c>
      <c r="J122" s="67" t="s">
        <v>189</v>
      </c>
      <c r="K122" s="67" t="s">
        <v>186</v>
      </c>
      <c r="L122" s="67">
        <v>0.0</v>
      </c>
      <c r="M122" s="67">
        <v>3.0</v>
      </c>
      <c r="N122" s="67" t="s">
        <v>48</v>
      </c>
      <c r="O122" s="67" t="s">
        <v>22</v>
      </c>
      <c r="P122" s="67">
        <v>1.0</v>
      </c>
      <c r="Q122" s="67" t="s">
        <v>50</v>
      </c>
      <c r="R122" s="50">
        <f t="shared" si="1"/>
        <v>0</v>
      </c>
      <c r="S122" s="67">
        <v>2.0</v>
      </c>
      <c r="T122" s="68" t="s">
        <v>384</v>
      </c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7"/>
    </row>
    <row r="123">
      <c r="A123" s="69">
        <v>122.0</v>
      </c>
      <c r="B123" s="70" t="s">
        <v>385</v>
      </c>
      <c r="C123" s="70" t="s">
        <v>193</v>
      </c>
      <c r="D123" s="71"/>
      <c r="E123" s="70" t="s">
        <v>32</v>
      </c>
      <c r="F123" s="70">
        <v>2013.0</v>
      </c>
      <c r="G123" s="70" t="s">
        <v>156</v>
      </c>
      <c r="H123" s="70" t="s">
        <v>145</v>
      </c>
      <c r="I123" s="70" t="s">
        <v>176</v>
      </c>
      <c r="J123" s="70" t="s">
        <v>189</v>
      </c>
      <c r="K123" s="70" t="s">
        <v>186</v>
      </c>
      <c r="L123" s="70">
        <v>0.0</v>
      </c>
      <c r="M123" s="67">
        <v>59.0</v>
      </c>
      <c r="N123" s="70" t="s">
        <v>48</v>
      </c>
      <c r="O123" s="70" t="s">
        <v>22</v>
      </c>
      <c r="P123" s="70">
        <v>1.0</v>
      </c>
      <c r="Q123" s="70" t="s">
        <v>16</v>
      </c>
      <c r="R123" s="50">
        <f t="shared" si="1"/>
        <v>1</v>
      </c>
      <c r="S123" s="70">
        <v>2.0</v>
      </c>
      <c r="T123" s="72" t="s">
        <v>386</v>
      </c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7"/>
    </row>
    <row r="124">
      <c r="A124" s="69">
        <v>123.0</v>
      </c>
      <c r="B124" s="70" t="s">
        <v>387</v>
      </c>
      <c r="C124" s="70" t="s">
        <v>193</v>
      </c>
      <c r="D124" s="70">
        <v>0.0</v>
      </c>
      <c r="E124" s="70" t="s">
        <v>55</v>
      </c>
      <c r="F124" s="70">
        <v>2012.0</v>
      </c>
      <c r="G124" s="70" t="s">
        <v>177</v>
      </c>
      <c r="H124" s="70" t="s">
        <v>125</v>
      </c>
      <c r="I124" s="70" t="s">
        <v>71</v>
      </c>
      <c r="J124" s="70" t="s">
        <v>189</v>
      </c>
      <c r="K124" s="70" t="s">
        <v>186</v>
      </c>
      <c r="L124" s="70">
        <v>0.0</v>
      </c>
      <c r="M124" s="67">
        <v>41.0</v>
      </c>
      <c r="N124" s="70" t="s">
        <v>48</v>
      </c>
      <c r="O124" s="70" t="s">
        <v>22</v>
      </c>
      <c r="P124" s="70">
        <v>1.0</v>
      </c>
      <c r="Q124" s="70" t="s">
        <v>16</v>
      </c>
      <c r="R124" s="50">
        <f t="shared" si="1"/>
        <v>1</v>
      </c>
      <c r="S124" s="70">
        <v>1.0</v>
      </c>
      <c r="T124" s="72" t="s">
        <v>388</v>
      </c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7"/>
    </row>
    <row r="125">
      <c r="A125" s="69">
        <v>124.0</v>
      </c>
      <c r="B125" s="71"/>
      <c r="C125" s="70" t="s">
        <v>193</v>
      </c>
      <c r="D125" s="70">
        <v>0.0</v>
      </c>
      <c r="E125" s="70" t="s">
        <v>32</v>
      </c>
      <c r="F125" s="70">
        <v>2014.0</v>
      </c>
      <c r="G125" s="70" t="s">
        <v>178</v>
      </c>
      <c r="H125" s="70" t="s">
        <v>125</v>
      </c>
      <c r="I125" s="70" t="s">
        <v>71</v>
      </c>
      <c r="J125" s="70" t="s">
        <v>189</v>
      </c>
      <c r="K125" s="70" t="s">
        <v>186</v>
      </c>
      <c r="L125" s="70">
        <v>0.0</v>
      </c>
      <c r="M125" s="67">
        <v>65.0</v>
      </c>
      <c r="N125" s="70" t="s">
        <v>48</v>
      </c>
      <c r="O125" s="70" t="s">
        <v>22</v>
      </c>
      <c r="P125" s="70">
        <v>1.0</v>
      </c>
      <c r="Q125" s="70" t="s">
        <v>16</v>
      </c>
      <c r="R125" s="50">
        <f t="shared" si="1"/>
        <v>1</v>
      </c>
      <c r="S125" s="70">
        <v>3.0</v>
      </c>
      <c r="T125" s="72" t="s">
        <v>389</v>
      </c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7"/>
    </row>
    <row r="126">
      <c r="A126" s="73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4"/>
      <c r="N126" s="71"/>
      <c r="O126" s="71"/>
      <c r="P126" s="71"/>
      <c r="Q126" s="71"/>
      <c r="R126" s="71"/>
      <c r="S126" s="71"/>
      <c r="T126" s="70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7"/>
    </row>
    <row r="127">
      <c r="A127" s="73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4"/>
      <c r="N127" s="71"/>
      <c r="O127" s="71"/>
      <c r="P127" s="71"/>
      <c r="Q127" s="71"/>
      <c r="R127" s="71"/>
      <c r="S127" s="71"/>
      <c r="T127" s="70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7"/>
    </row>
    <row r="128">
      <c r="A128" s="73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4"/>
      <c r="N128" s="71"/>
      <c r="O128" s="71"/>
      <c r="P128" s="71"/>
      <c r="Q128" s="71"/>
      <c r="R128" s="71"/>
      <c r="S128" s="71"/>
      <c r="T128" s="70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7"/>
    </row>
    <row r="129">
      <c r="A129" s="73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4"/>
      <c r="N129" s="71"/>
      <c r="O129" s="71"/>
      <c r="P129" s="71"/>
      <c r="Q129" s="71"/>
      <c r="R129" s="71"/>
      <c r="S129" s="71"/>
      <c r="T129" s="70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7"/>
    </row>
    <row r="130">
      <c r="A130" s="73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4"/>
      <c r="N130" s="71"/>
      <c r="O130" s="71"/>
      <c r="P130" s="71"/>
      <c r="Q130" s="71"/>
      <c r="R130" s="71"/>
      <c r="S130" s="71"/>
      <c r="T130" s="70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7"/>
    </row>
    <row r="131">
      <c r="A131" s="75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76" t="s">
        <v>390</v>
      </c>
      <c r="N131" s="56"/>
      <c r="O131" s="56"/>
      <c r="P131" s="56"/>
      <c r="Q131" s="77" t="s">
        <v>391</v>
      </c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7"/>
    </row>
    <row r="132">
      <c r="A132" s="75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76" t="s">
        <v>392</v>
      </c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7"/>
    </row>
    <row r="133">
      <c r="A133" s="75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76" t="s">
        <v>393</v>
      </c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7"/>
    </row>
    <row r="134">
      <c r="A134" s="75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76" t="s">
        <v>394</v>
      </c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7"/>
    </row>
    <row r="135">
      <c r="A135" s="75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76" t="s">
        <v>395</v>
      </c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7"/>
    </row>
    <row r="136">
      <c r="A136" s="75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76" t="s">
        <v>396</v>
      </c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7"/>
    </row>
    <row r="137">
      <c r="A137" s="75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7"/>
    </row>
    <row r="138">
      <c r="A138" s="75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78" t="s">
        <v>397</v>
      </c>
      <c r="N138" s="56"/>
      <c r="O138" s="56"/>
      <c r="P138" s="56"/>
      <c r="Q138" s="56"/>
      <c r="R138" s="56"/>
      <c r="S138" s="56"/>
      <c r="T138" s="56"/>
      <c r="U138" s="79" t="s">
        <v>398</v>
      </c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3"/>
      <c r="AG138" s="80"/>
      <c r="AH138" s="80"/>
      <c r="AI138" s="81"/>
    </row>
    <row r="139">
      <c r="A139" s="75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82"/>
      <c r="U139" s="59"/>
      <c r="V139" s="50" t="s">
        <v>399</v>
      </c>
      <c r="W139" s="50" t="s">
        <v>193</v>
      </c>
      <c r="X139" s="50" t="s">
        <v>184</v>
      </c>
      <c r="Y139" s="50" t="s">
        <v>400</v>
      </c>
      <c r="Z139" s="50" t="s">
        <v>401</v>
      </c>
      <c r="AA139" s="50" t="s">
        <v>402</v>
      </c>
      <c r="AB139" s="50" t="s">
        <v>403</v>
      </c>
      <c r="AC139" s="50" t="s">
        <v>14</v>
      </c>
      <c r="AD139" s="50" t="s">
        <v>404</v>
      </c>
      <c r="AE139" s="50" t="s">
        <v>405</v>
      </c>
      <c r="AF139" s="50" t="s">
        <v>406</v>
      </c>
      <c r="AG139" s="50" t="s">
        <v>407</v>
      </c>
      <c r="AH139" s="50" t="s">
        <v>408</v>
      </c>
      <c r="AI139" s="50" t="s">
        <v>409</v>
      </c>
    </row>
    <row r="140">
      <c r="A140" s="75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82"/>
      <c r="U140" s="50" t="s">
        <v>410</v>
      </c>
      <c r="V140" s="50">
        <f>AVERAGE(M1:M125)</f>
        <v>42.51724138</v>
      </c>
      <c r="W140" s="50">
        <f>61/125*100</f>
        <v>48.8</v>
      </c>
      <c r="X140" s="50">
        <f>26/125*100</f>
        <v>20.8</v>
      </c>
      <c r="Y140" s="50">
        <f>74/122*100</f>
        <v>60.6557377</v>
      </c>
      <c r="Z140" s="50">
        <f>104/125*100</f>
        <v>83.2</v>
      </c>
      <c r="AA140" s="50">
        <f>100-Z140</f>
        <v>16.8</v>
      </c>
      <c r="AB140" s="50">
        <v>29.0322580645161</v>
      </c>
      <c r="AC140" s="50">
        <v>25.8064516129032</v>
      </c>
      <c r="AD140" s="50">
        <v>17.741935483871</v>
      </c>
      <c r="AE140" s="50">
        <v>3.2258064516129</v>
      </c>
      <c r="AF140" s="50">
        <f>38/118*100</f>
        <v>32.20338983</v>
      </c>
      <c r="AG140" s="50">
        <f>9/122*100</f>
        <v>7.37704918</v>
      </c>
      <c r="AH140" s="50">
        <f>18/125*100</f>
        <v>14.4</v>
      </c>
      <c r="AI140" s="50">
        <f>28/125*100</f>
        <v>22.4</v>
      </c>
    </row>
    <row r="141">
      <c r="A141" s="75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83"/>
      <c r="V141" s="83"/>
      <c r="W141" s="67" t="s">
        <v>29</v>
      </c>
      <c r="X141" s="67" t="s">
        <v>198</v>
      </c>
      <c r="Y141" s="67" t="s">
        <v>417</v>
      </c>
      <c r="Z141" s="83"/>
      <c r="AA141" s="83"/>
      <c r="AB141" s="83"/>
      <c r="AC141" s="83"/>
      <c r="AD141" s="83"/>
      <c r="AE141" s="83"/>
      <c r="AF141" s="83"/>
      <c r="AG141" s="83"/>
      <c r="AH141" s="83"/>
      <c r="AI141" s="84"/>
    </row>
    <row r="142">
      <c r="A142" s="75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76" t="s">
        <v>411</v>
      </c>
      <c r="N142" s="56"/>
      <c r="O142" s="56"/>
      <c r="P142" s="56"/>
      <c r="Q142" s="56"/>
      <c r="R142" s="56"/>
      <c r="S142" s="56"/>
      <c r="T142" s="56"/>
      <c r="U142" s="56"/>
      <c r="V142" s="56"/>
      <c r="W142" s="56">
        <f>25/125*100</f>
        <v>20</v>
      </c>
      <c r="X142" s="56">
        <f>12/125*100</f>
        <v>9.6</v>
      </c>
      <c r="Y142" s="56">
        <f>100-Y140</f>
        <v>39.3442623</v>
      </c>
      <c r="Z142" s="56"/>
      <c r="AA142" s="56"/>
      <c r="AB142" s="56"/>
      <c r="AC142" s="56"/>
      <c r="AD142" s="56"/>
      <c r="AE142" s="56"/>
      <c r="AF142" s="56"/>
      <c r="AG142" s="56"/>
      <c r="AH142" s="56"/>
      <c r="AI142" s="57"/>
    </row>
    <row r="143">
      <c r="A143" s="7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85" t="s">
        <v>418</v>
      </c>
      <c r="X143" s="85" t="s">
        <v>419</v>
      </c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7"/>
    </row>
    <row r="144">
      <c r="A144" s="7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76" t="s">
        <v>412</v>
      </c>
      <c r="N144" s="56"/>
      <c r="O144" s="56"/>
      <c r="P144" s="56"/>
      <c r="Q144" s="56"/>
      <c r="R144" s="56"/>
      <c r="S144" s="56"/>
      <c r="T144" s="56"/>
      <c r="U144" s="56"/>
      <c r="V144" s="56"/>
      <c r="W144" s="56">
        <f t="shared" ref="W144:X144" si="2">W142+W140</f>
        <v>68.8</v>
      </c>
      <c r="X144" s="56">
        <f t="shared" si="2"/>
        <v>30.4</v>
      </c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7"/>
    </row>
    <row r="145">
      <c r="A145" s="75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85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7"/>
    </row>
    <row r="146">
      <c r="A146" s="7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85" t="s">
        <v>420</v>
      </c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7"/>
    </row>
    <row r="147">
      <c r="A147" s="7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85" t="s">
        <v>185</v>
      </c>
      <c r="V147" s="85">
        <v>90.0</v>
      </c>
      <c r="W147" s="56">
        <f t="shared" ref="W147:W150" si="3">V147/125*100</f>
        <v>72</v>
      </c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7"/>
    </row>
    <row r="148">
      <c r="A148" s="7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85" t="s">
        <v>189</v>
      </c>
      <c r="V148" s="85">
        <v>22.0</v>
      </c>
      <c r="W148" s="56">
        <f t="shared" si="3"/>
        <v>17.6</v>
      </c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7"/>
    </row>
    <row r="149">
      <c r="A149" s="7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85" t="s">
        <v>252</v>
      </c>
      <c r="V149" s="85">
        <v>6.0</v>
      </c>
      <c r="W149" s="56">
        <f t="shared" si="3"/>
        <v>4.8</v>
      </c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7"/>
    </row>
    <row r="150">
      <c r="A150" s="7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85" t="s">
        <v>66</v>
      </c>
      <c r="V150" s="85">
        <v>6.0</v>
      </c>
      <c r="W150" s="56">
        <f t="shared" si="3"/>
        <v>4.8</v>
      </c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7"/>
    </row>
    <row r="151">
      <c r="A151" s="75"/>
      <c r="B151" s="56"/>
      <c r="C151" s="56"/>
      <c r="D151" s="56"/>
      <c r="E151" s="56"/>
      <c r="F151" s="56"/>
      <c r="G151" s="56"/>
      <c r="H151" s="77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7"/>
    </row>
    <row r="152">
      <c r="A152" s="7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7"/>
    </row>
    <row r="153">
      <c r="A153" s="75"/>
      <c r="B153" s="56"/>
      <c r="C153" s="56"/>
      <c r="D153" s="56"/>
      <c r="E153" s="56"/>
      <c r="F153" s="56"/>
      <c r="G153" s="56"/>
      <c r="H153" s="7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7"/>
    </row>
    <row r="154">
      <c r="A154" s="75"/>
      <c r="B154" s="56"/>
      <c r="C154" s="56"/>
      <c r="D154" s="56"/>
      <c r="E154" s="56"/>
      <c r="F154" s="56"/>
      <c r="G154" s="56"/>
      <c r="H154" s="7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7"/>
    </row>
    <row r="155">
      <c r="A155" s="75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7"/>
    </row>
    <row r="156">
      <c r="A156" s="75"/>
      <c r="B156" s="56"/>
      <c r="C156" s="56"/>
      <c r="D156" s="56"/>
      <c r="E156" s="56"/>
      <c r="F156" s="56"/>
      <c r="G156" s="56"/>
      <c r="H156" s="56"/>
      <c r="I156" s="56"/>
      <c r="J156" s="85" t="s">
        <v>7</v>
      </c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7"/>
    </row>
    <row r="157">
      <c r="A157" s="75"/>
      <c r="B157" s="56"/>
      <c r="C157" s="56"/>
      <c r="D157" s="56"/>
      <c r="E157" s="56"/>
      <c r="F157" s="56"/>
      <c r="G157" s="56"/>
      <c r="H157" s="56"/>
      <c r="I157" s="56"/>
      <c r="J157" s="85" t="s">
        <v>413</v>
      </c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7"/>
    </row>
    <row r="158">
      <c r="A158" s="75"/>
      <c r="B158" s="56"/>
      <c r="C158" s="56"/>
      <c r="D158" s="56"/>
      <c r="E158" s="56"/>
      <c r="F158" s="56"/>
      <c r="G158" s="56"/>
      <c r="H158" s="56"/>
      <c r="I158" s="56"/>
      <c r="J158" s="85" t="s">
        <v>414</v>
      </c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7"/>
    </row>
    <row r="159">
      <c r="A159" s="75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7"/>
    </row>
    <row r="160">
      <c r="A160" s="75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7"/>
    </row>
    <row r="161">
      <c r="A161" s="75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7"/>
    </row>
    <row r="162">
      <c r="A162" s="75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7"/>
    </row>
    <row r="163">
      <c r="A163" s="75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7"/>
    </row>
    <row r="164">
      <c r="A164" s="75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7"/>
    </row>
    <row r="165">
      <c r="A165" s="75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7"/>
    </row>
    <row r="166">
      <c r="A166" s="75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7"/>
    </row>
    <row r="167">
      <c r="A167" s="75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7"/>
    </row>
    <row r="168">
      <c r="A168" s="75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7"/>
    </row>
    <row r="169">
      <c r="A169" s="75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7"/>
    </row>
    <row r="170">
      <c r="A170" s="75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7"/>
    </row>
    <row r="171">
      <c r="A171" s="75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7"/>
    </row>
    <row r="172">
      <c r="A172" s="75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7"/>
    </row>
    <row r="173">
      <c r="A173" s="75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7"/>
    </row>
    <row r="174">
      <c r="A174" s="75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7"/>
    </row>
    <row r="175">
      <c r="A175" s="75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7"/>
    </row>
    <row r="176">
      <c r="A176" s="75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7"/>
    </row>
    <row r="177">
      <c r="A177" s="75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7"/>
    </row>
    <row r="178">
      <c r="A178" s="75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7"/>
    </row>
    <row r="179">
      <c r="A179" s="75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7"/>
    </row>
    <row r="180">
      <c r="A180" s="75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7"/>
    </row>
    <row r="181">
      <c r="A181" s="75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7"/>
    </row>
    <row r="182">
      <c r="A182" s="75"/>
      <c r="B182" s="56"/>
      <c r="C182" s="56"/>
      <c r="D182" s="56"/>
      <c r="E182" s="56"/>
      <c r="F182" s="56"/>
      <c r="G182" s="76" t="s">
        <v>415</v>
      </c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7"/>
    </row>
    <row r="183">
      <c r="A183" s="75"/>
      <c r="B183" s="56"/>
      <c r="C183" s="56"/>
      <c r="D183" s="56"/>
      <c r="E183" s="56"/>
      <c r="F183" s="56"/>
      <c r="G183" s="76" t="s">
        <v>416</v>
      </c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7"/>
    </row>
    <row r="184">
      <c r="A184" s="75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7"/>
    </row>
    <row r="185">
      <c r="A185" s="75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7"/>
    </row>
    <row r="186">
      <c r="A186" s="75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7"/>
    </row>
    <row r="187">
      <c r="A187" s="75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7"/>
    </row>
    <row r="188">
      <c r="A188" s="75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7"/>
    </row>
    <row r="189">
      <c r="A189" s="75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7"/>
    </row>
    <row r="190">
      <c r="A190" s="75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7"/>
    </row>
    <row r="191">
      <c r="A191" s="75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7"/>
    </row>
    <row r="192">
      <c r="A192" s="75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7"/>
    </row>
    <row r="193">
      <c r="A193" s="75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7"/>
    </row>
    <row r="194">
      <c r="A194" s="86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  <c r="AH194" s="87"/>
      <c r="AI194" s="88"/>
    </row>
  </sheetData>
  <mergeCells count="1">
    <mergeCell ref="U138:AF138"/>
  </mergeCells>
  <hyperlinks>
    <hyperlink r:id="rId1" ref="T2"/>
    <hyperlink r:id="rId2" ref="T3"/>
    <hyperlink r:id="rId3" ref="T5"/>
    <hyperlink r:id="rId4" ref="T6"/>
    <hyperlink r:id="rId5" ref="T7"/>
    <hyperlink r:id="rId6" ref="T12"/>
    <hyperlink r:id="rId7" ref="T13"/>
    <hyperlink r:id="rId8" ref="T15"/>
    <hyperlink r:id="rId9" ref="T16"/>
    <hyperlink r:id="rId10" ref="T17"/>
    <hyperlink r:id="rId11" ref="T18"/>
    <hyperlink r:id="rId12" ref="T21"/>
    <hyperlink r:id="rId13" ref="T22"/>
    <hyperlink r:id="rId14" ref="T23"/>
    <hyperlink r:id="rId15" ref="T24"/>
    <hyperlink r:id="rId16" ref="T26"/>
    <hyperlink r:id="rId17" ref="T28"/>
    <hyperlink r:id="rId18" ref="T29"/>
    <hyperlink r:id="rId19" ref="T31"/>
    <hyperlink r:id="rId20" ref="T32"/>
    <hyperlink r:id="rId21" ref="T33"/>
    <hyperlink r:id="rId22" ref="T34"/>
    <hyperlink r:id="rId23" ref="T35"/>
    <hyperlink r:id="rId24" ref="T37"/>
    <hyperlink r:id="rId25" ref="T38"/>
    <hyperlink r:id="rId26" ref="T39"/>
    <hyperlink r:id="rId27" ref="T41"/>
    <hyperlink r:id="rId28" ref="T42"/>
    <hyperlink r:id="rId29" ref="T43"/>
    <hyperlink r:id="rId30" ref="T46"/>
    <hyperlink r:id="rId31" ref="T47"/>
    <hyperlink r:id="rId32" ref="T48"/>
    <hyperlink r:id="rId33" ref="T49"/>
    <hyperlink r:id="rId34" ref="T50"/>
    <hyperlink r:id="rId35" ref="T51"/>
    <hyperlink r:id="rId36" ref="T52"/>
    <hyperlink r:id="rId37" ref="T53"/>
    <hyperlink r:id="rId38" ref="T54"/>
    <hyperlink r:id="rId39" ref="T55"/>
    <hyperlink r:id="rId40" ref="T56"/>
    <hyperlink r:id="rId41" ref="T57"/>
    <hyperlink r:id="rId42" ref="T58"/>
    <hyperlink r:id="rId43" ref="T59"/>
    <hyperlink r:id="rId44" ref="T60"/>
    <hyperlink r:id="rId45" ref="T61"/>
    <hyperlink r:id="rId46" ref="T62"/>
    <hyperlink r:id="rId47" ref="T63"/>
    <hyperlink r:id="rId48" ref="T64"/>
    <hyperlink r:id="rId49" ref="T66"/>
    <hyperlink r:id="rId50" ref="T67"/>
    <hyperlink r:id="rId51" ref="T68"/>
    <hyperlink r:id="rId52" ref="T69"/>
    <hyperlink r:id="rId53" ref="T70"/>
    <hyperlink r:id="rId54" ref="T71"/>
    <hyperlink r:id="rId55" ref="T73"/>
    <hyperlink r:id="rId56" ref="T74"/>
    <hyperlink r:id="rId57" ref="T75"/>
    <hyperlink r:id="rId58" ref="T76"/>
    <hyperlink r:id="rId59" ref="T77"/>
    <hyperlink r:id="rId60" ref="T78"/>
    <hyperlink r:id="rId61" ref="T79"/>
    <hyperlink r:id="rId62" ref="T80"/>
    <hyperlink r:id="rId63" ref="T81"/>
    <hyperlink r:id="rId64" ref="T82"/>
    <hyperlink r:id="rId65" ref="T83"/>
    <hyperlink r:id="rId66" ref="T84"/>
    <hyperlink r:id="rId67" ref="T85"/>
    <hyperlink r:id="rId68" ref="T86"/>
    <hyperlink r:id="rId69" ref="T87"/>
    <hyperlink r:id="rId70" ref="T88"/>
    <hyperlink r:id="rId71" ref="T89"/>
    <hyperlink r:id="rId72" ref="T90"/>
    <hyperlink r:id="rId73" ref="T91"/>
    <hyperlink r:id="rId74" ref="T92"/>
    <hyperlink r:id="rId75" ref="T93"/>
    <hyperlink r:id="rId76" ref="T94"/>
    <hyperlink r:id="rId77" ref="T95"/>
    <hyperlink r:id="rId78" ref="T96"/>
    <hyperlink r:id="rId79" ref="T97"/>
    <hyperlink r:id="rId80" ref="T98"/>
    <hyperlink r:id="rId81" ref="T99"/>
    <hyperlink r:id="rId82" ref="T100"/>
    <hyperlink r:id="rId83" ref="T101"/>
    <hyperlink r:id="rId84" ref="T102"/>
    <hyperlink r:id="rId85" ref="T103"/>
    <hyperlink r:id="rId86" ref="T104"/>
    <hyperlink r:id="rId87" ref="T105"/>
    <hyperlink r:id="rId88" ref="T106"/>
    <hyperlink r:id="rId89" ref="T107"/>
    <hyperlink r:id="rId90" ref="T108"/>
    <hyperlink r:id="rId91" ref="T109"/>
    <hyperlink r:id="rId92" ref="T110"/>
    <hyperlink r:id="rId93" ref="T111"/>
    <hyperlink r:id="rId94" ref="T112"/>
    <hyperlink r:id="rId95" ref="T113"/>
    <hyperlink r:id="rId96" ref="T114"/>
    <hyperlink r:id="rId97" ref="T115"/>
    <hyperlink r:id="rId98" ref="T116"/>
    <hyperlink r:id="rId99" ref="T117"/>
    <hyperlink r:id="rId100" ref="T118"/>
    <hyperlink r:id="rId101" ref="T119"/>
    <hyperlink r:id="rId102" ref="T120"/>
    <hyperlink r:id="rId103" ref="T121"/>
    <hyperlink r:id="rId104" ref="T122"/>
    <hyperlink r:id="rId105" ref="T123"/>
    <hyperlink r:id="rId106" ref="T124"/>
    <hyperlink r:id="rId107" ref="T125"/>
    <hyperlink r:id="rId108" ref="Q131"/>
    <hyperlink r:id="rId109" ref="M138"/>
  </hyperlinks>
  <drawing r:id="rId1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9">
        <v>2019.0</v>
      </c>
      <c r="B1" s="90" t="s">
        <v>421</v>
      </c>
      <c r="C1" s="90">
        <v>53.0</v>
      </c>
      <c r="D1" s="91">
        <v>43673.0</v>
      </c>
      <c r="E1" s="90" t="s">
        <v>422</v>
      </c>
      <c r="F1" s="90" t="s">
        <v>423</v>
      </c>
      <c r="G1" s="92" t="s">
        <v>424</v>
      </c>
      <c r="H1" s="92" t="s">
        <v>425</v>
      </c>
      <c r="I1" s="90" t="s">
        <v>426</v>
      </c>
      <c r="J1" s="90" t="s">
        <v>110</v>
      </c>
      <c r="K1" s="90" t="s">
        <v>16</v>
      </c>
      <c r="L1" s="90">
        <v>24.0</v>
      </c>
      <c r="M1" s="90" t="s">
        <v>427</v>
      </c>
      <c r="N1" s="90" t="s">
        <v>428</v>
      </c>
      <c r="O1" s="90" t="s">
        <v>429</v>
      </c>
      <c r="P1" s="90" t="s">
        <v>430</v>
      </c>
      <c r="Q1" s="93" t="str">
        <f t="shared" ref="Q1:Q449" si="1">TEXT(D1, "dddd")</f>
        <v>Saturday</v>
      </c>
      <c r="R1" s="90" t="s">
        <v>193</v>
      </c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</row>
    <row r="2">
      <c r="A2" s="95">
        <v>2019.0</v>
      </c>
      <c r="B2" s="96" t="s">
        <v>421</v>
      </c>
      <c r="C2" s="96">
        <v>55.0</v>
      </c>
      <c r="D2" s="97">
        <v>43675.0</v>
      </c>
      <c r="E2" s="98" t="s">
        <v>422</v>
      </c>
      <c r="F2" s="96" t="s">
        <v>423</v>
      </c>
      <c r="G2" s="98" t="s">
        <v>424</v>
      </c>
      <c r="H2" s="98" t="s">
        <v>425</v>
      </c>
      <c r="I2" s="96" t="s">
        <v>426</v>
      </c>
      <c r="J2" s="96" t="s">
        <v>110</v>
      </c>
      <c r="K2" s="96" t="s">
        <v>16</v>
      </c>
      <c r="L2" s="96">
        <v>24.0</v>
      </c>
      <c r="M2" s="96" t="s">
        <v>427</v>
      </c>
      <c r="N2" s="96" t="s">
        <v>428</v>
      </c>
      <c r="O2" s="96" t="s">
        <v>429</v>
      </c>
      <c r="P2" s="96" t="s">
        <v>430</v>
      </c>
      <c r="Q2" s="99" t="str">
        <f t="shared" si="1"/>
        <v>Monday</v>
      </c>
      <c r="R2" s="96" t="s">
        <v>193</v>
      </c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</row>
    <row r="3">
      <c r="A3" s="95">
        <v>2019.0</v>
      </c>
      <c r="B3" s="96" t="s">
        <v>431</v>
      </c>
      <c r="C3" s="96">
        <v>13.0</v>
      </c>
      <c r="D3" s="97">
        <v>43579.0</v>
      </c>
      <c r="E3" s="96" t="s">
        <v>432</v>
      </c>
      <c r="F3" s="96" t="s">
        <v>433</v>
      </c>
      <c r="G3" s="98" t="s">
        <v>424</v>
      </c>
      <c r="H3" s="98" t="s">
        <v>425</v>
      </c>
      <c r="I3" s="96" t="s">
        <v>434</v>
      </c>
      <c r="J3" s="96" t="s">
        <v>435</v>
      </c>
      <c r="K3" s="96" t="s">
        <v>16</v>
      </c>
      <c r="L3" s="96">
        <v>20.0</v>
      </c>
      <c r="M3" s="96" t="s">
        <v>427</v>
      </c>
      <c r="N3" s="96" t="s">
        <v>428</v>
      </c>
      <c r="O3" s="96" t="s">
        <v>429</v>
      </c>
      <c r="P3" s="96" t="s">
        <v>430</v>
      </c>
      <c r="Q3" s="99" t="str">
        <f t="shared" si="1"/>
        <v>Wednesday</v>
      </c>
      <c r="R3" s="96" t="s">
        <v>198</v>
      </c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</row>
    <row r="4">
      <c r="A4" s="95">
        <v>2019.0</v>
      </c>
      <c r="B4" s="96" t="s">
        <v>431</v>
      </c>
      <c r="C4" s="96">
        <v>13.0</v>
      </c>
      <c r="D4" s="97">
        <v>43579.0</v>
      </c>
      <c r="E4" s="96" t="s">
        <v>432</v>
      </c>
      <c r="F4" s="96" t="s">
        <v>433</v>
      </c>
      <c r="G4" s="98" t="s">
        <v>424</v>
      </c>
      <c r="H4" s="98" t="s">
        <v>425</v>
      </c>
      <c r="I4" s="96" t="s">
        <v>434</v>
      </c>
      <c r="J4" s="96" t="s">
        <v>435</v>
      </c>
      <c r="K4" s="96" t="s">
        <v>16</v>
      </c>
      <c r="L4" s="96">
        <v>22.0</v>
      </c>
      <c r="M4" s="96" t="s">
        <v>427</v>
      </c>
      <c r="N4" s="96" t="s">
        <v>428</v>
      </c>
      <c r="O4" s="96" t="s">
        <v>429</v>
      </c>
      <c r="P4" s="96" t="s">
        <v>430</v>
      </c>
      <c r="Q4" s="99" t="str">
        <f t="shared" si="1"/>
        <v>Wednesday</v>
      </c>
      <c r="R4" s="96" t="s">
        <v>198</v>
      </c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</row>
    <row r="5">
      <c r="A5" s="95">
        <v>2019.0</v>
      </c>
      <c r="B5" s="96" t="s">
        <v>431</v>
      </c>
      <c r="C5" s="96">
        <v>13.0</v>
      </c>
      <c r="D5" s="97">
        <v>43579.0</v>
      </c>
      <c r="E5" s="96" t="s">
        <v>432</v>
      </c>
      <c r="F5" s="96" t="s">
        <v>433</v>
      </c>
      <c r="G5" s="98" t="s">
        <v>424</v>
      </c>
      <c r="H5" s="98" t="s">
        <v>425</v>
      </c>
      <c r="I5" s="96" t="s">
        <v>434</v>
      </c>
      <c r="J5" s="96" t="s">
        <v>435</v>
      </c>
      <c r="K5" s="96" t="s">
        <v>16</v>
      </c>
      <c r="L5" s="96">
        <v>23.0</v>
      </c>
      <c r="M5" s="96" t="s">
        <v>427</v>
      </c>
      <c r="N5" s="96" t="s">
        <v>428</v>
      </c>
      <c r="O5" s="96" t="s">
        <v>429</v>
      </c>
      <c r="P5" s="96" t="s">
        <v>430</v>
      </c>
      <c r="Q5" s="99" t="str">
        <f t="shared" si="1"/>
        <v>Wednesday</v>
      </c>
      <c r="R5" s="96" t="s">
        <v>198</v>
      </c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</row>
    <row r="6">
      <c r="A6" s="95">
        <v>2019.0</v>
      </c>
      <c r="B6" s="96" t="s">
        <v>431</v>
      </c>
      <c r="C6" s="96">
        <v>13.0</v>
      </c>
      <c r="D6" s="97">
        <v>43579.0</v>
      </c>
      <c r="E6" s="96" t="s">
        <v>432</v>
      </c>
      <c r="F6" s="96" t="s">
        <v>433</v>
      </c>
      <c r="G6" s="98" t="s">
        <v>424</v>
      </c>
      <c r="H6" s="98" t="s">
        <v>425</v>
      </c>
      <c r="I6" s="96" t="s">
        <v>434</v>
      </c>
      <c r="J6" s="96" t="s">
        <v>435</v>
      </c>
      <c r="K6" s="96" t="s">
        <v>16</v>
      </c>
      <c r="L6" s="96">
        <v>23.0</v>
      </c>
      <c r="M6" s="96" t="s">
        <v>427</v>
      </c>
      <c r="N6" s="96" t="s">
        <v>428</v>
      </c>
      <c r="O6" s="96" t="s">
        <v>429</v>
      </c>
      <c r="P6" s="96" t="s">
        <v>430</v>
      </c>
      <c r="Q6" s="99" t="str">
        <f t="shared" si="1"/>
        <v>Wednesday</v>
      </c>
      <c r="R6" s="96" t="s">
        <v>198</v>
      </c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</row>
    <row r="7">
      <c r="A7" s="95">
        <v>2019.0</v>
      </c>
      <c r="B7" s="96" t="s">
        <v>431</v>
      </c>
      <c r="C7" s="96">
        <v>13.0</v>
      </c>
      <c r="D7" s="97">
        <v>43579.0</v>
      </c>
      <c r="E7" s="96" t="s">
        <v>432</v>
      </c>
      <c r="F7" s="96" t="s">
        <v>433</v>
      </c>
      <c r="G7" s="98" t="s">
        <v>424</v>
      </c>
      <c r="H7" s="98" t="s">
        <v>425</v>
      </c>
      <c r="I7" s="96" t="s">
        <v>434</v>
      </c>
      <c r="J7" s="96" t="s">
        <v>435</v>
      </c>
      <c r="K7" s="96" t="s">
        <v>50</v>
      </c>
      <c r="L7" s="96">
        <v>24.0</v>
      </c>
      <c r="M7" s="96" t="s">
        <v>427</v>
      </c>
      <c r="N7" s="96" t="s">
        <v>428</v>
      </c>
      <c r="O7" s="96" t="s">
        <v>429</v>
      </c>
      <c r="P7" s="96" t="s">
        <v>430</v>
      </c>
      <c r="Q7" s="99" t="str">
        <f t="shared" si="1"/>
        <v>Wednesday</v>
      </c>
      <c r="R7" s="96" t="s">
        <v>198</v>
      </c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</row>
    <row r="8">
      <c r="A8" s="95">
        <v>2019.0</v>
      </c>
      <c r="B8" s="96" t="s">
        <v>436</v>
      </c>
      <c r="C8" s="96">
        <v>29.0</v>
      </c>
      <c r="D8" s="97">
        <v>43613.0</v>
      </c>
      <c r="E8" s="96" t="s">
        <v>432</v>
      </c>
      <c r="F8" s="96" t="s">
        <v>433</v>
      </c>
      <c r="G8" s="98" t="s">
        <v>424</v>
      </c>
      <c r="H8" s="98" t="s">
        <v>425</v>
      </c>
      <c r="I8" s="99" t="s">
        <v>437</v>
      </c>
      <c r="J8" s="96" t="s">
        <v>435</v>
      </c>
      <c r="K8" s="96" t="s">
        <v>50</v>
      </c>
      <c r="L8" s="96">
        <v>14.0</v>
      </c>
      <c r="M8" s="96" t="s">
        <v>438</v>
      </c>
      <c r="N8" s="96" t="s">
        <v>439</v>
      </c>
      <c r="O8" s="96" t="s">
        <v>429</v>
      </c>
      <c r="P8" s="96" t="s">
        <v>430</v>
      </c>
      <c r="Q8" s="99" t="str">
        <f t="shared" si="1"/>
        <v>Tuesday</v>
      </c>
      <c r="R8" s="96" t="s">
        <v>198</v>
      </c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</row>
    <row r="9">
      <c r="A9" s="95">
        <v>2019.0</v>
      </c>
      <c r="B9" s="96" t="s">
        <v>436</v>
      </c>
      <c r="C9" s="96">
        <v>29.0</v>
      </c>
      <c r="D9" s="97">
        <v>43613.0</v>
      </c>
      <c r="E9" s="96" t="s">
        <v>432</v>
      </c>
      <c r="F9" s="96" t="s">
        <v>433</v>
      </c>
      <c r="G9" s="98" t="s">
        <v>424</v>
      </c>
      <c r="H9" s="98" t="s">
        <v>425</v>
      </c>
      <c r="I9" s="99" t="s">
        <v>437</v>
      </c>
      <c r="J9" s="96" t="s">
        <v>435</v>
      </c>
      <c r="K9" s="96" t="s">
        <v>50</v>
      </c>
      <c r="L9" s="96">
        <v>15.0</v>
      </c>
      <c r="M9" s="96" t="s">
        <v>438</v>
      </c>
      <c r="N9" s="96" t="s">
        <v>439</v>
      </c>
      <c r="O9" s="96" t="s">
        <v>429</v>
      </c>
      <c r="P9" s="96" t="s">
        <v>430</v>
      </c>
      <c r="Q9" s="99" t="str">
        <f t="shared" si="1"/>
        <v>Tuesday</v>
      </c>
      <c r="R9" s="96" t="s">
        <v>198</v>
      </c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</row>
    <row r="10">
      <c r="A10" s="95">
        <v>2019.0</v>
      </c>
      <c r="B10" s="96" t="s">
        <v>440</v>
      </c>
      <c r="C10" s="96">
        <v>90.0</v>
      </c>
      <c r="D10" s="97">
        <v>43756.0</v>
      </c>
      <c r="E10" s="96" t="s">
        <v>441</v>
      </c>
      <c r="F10" s="96" t="s">
        <v>442</v>
      </c>
      <c r="G10" s="99" t="s">
        <v>443</v>
      </c>
      <c r="H10" s="98" t="s">
        <v>425</v>
      </c>
      <c r="I10" s="96" t="s">
        <v>444</v>
      </c>
      <c r="J10" s="96" t="s">
        <v>435</v>
      </c>
      <c r="K10" s="96" t="s">
        <v>16</v>
      </c>
      <c r="L10" s="96">
        <v>66.0</v>
      </c>
      <c r="M10" s="96" t="s">
        <v>445</v>
      </c>
      <c r="N10" s="96" t="s">
        <v>439</v>
      </c>
      <c r="O10" s="96" t="s">
        <v>446</v>
      </c>
      <c r="P10" s="96" t="s">
        <v>430</v>
      </c>
      <c r="Q10" s="99" t="str">
        <f t="shared" si="1"/>
        <v>Friday</v>
      </c>
      <c r="R10" s="96" t="s">
        <v>29</v>
      </c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</row>
    <row r="11">
      <c r="A11" s="95">
        <v>2019.0</v>
      </c>
      <c r="B11" s="96" t="s">
        <v>421</v>
      </c>
      <c r="C11" s="96">
        <v>56.0</v>
      </c>
      <c r="D11" s="97">
        <v>43675.0</v>
      </c>
      <c r="E11" s="96" t="s">
        <v>447</v>
      </c>
      <c r="F11" s="96" t="s">
        <v>448</v>
      </c>
      <c r="G11" s="99" t="s">
        <v>443</v>
      </c>
      <c r="H11" s="98" t="s">
        <v>425</v>
      </c>
      <c r="I11" s="96" t="s">
        <v>111</v>
      </c>
      <c r="J11" s="96" t="s">
        <v>449</v>
      </c>
      <c r="K11" s="96" t="s">
        <v>16</v>
      </c>
      <c r="L11" s="96">
        <v>64.0</v>
      </c>
      <c r="M11" s="96" t="s">
        <v>445</v>
      </c>
      <c r="N11" s="96" t="s">
        <v>439</v>
      </c>
      <c r="O11" s="96" t="s">
        <v>446</v>
      </c>
      <c r="P11" s="96" t="s">
        <v>430</v>
      </c>
      <c r="Q11" s="99" t="str">
        <f t="shared" si="1"/>
        <v>Monday</v>
      </c>
      <c r="R11" s="96" t="s">
        <v>193</v>
      </c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</row>
    <row r="12">
      <c r="A12" s="95">
        <v>2019.0</v>
      </c>
      <c r="B12" s="96" t="s">
        <v>450</v>
      </c>
      <c r="C12" s="96">
        <v>7.0</v>
      </c>
      <c r="D12" s="97">
        <v>43532.0</v>
      </c>
      <c r="E12" s="96" t="s">
        <v>451</v>
      </c>
      <c r="F12" s="96" t="s">
        <v>452</v>
      </c>
      <c r="G12" s="98" t="s">
        <v>424</v>
      </c>
      <c r="H12" s="98" t="s">
        <v>425</v>
      </c>
      <c r="I12" s="96" t="s">
        <v>453</v>
      </c>
      <c r="J12" s="96" t="s">
        <v>75</v>
      </c>
      <c r="K12" s="96" t="s">
        <v>16</v>
      </c>
      <c r="L12" s="96">
        <v>31.0</v>
      </c>
      <c r="M12" s="96" t="s">
        <v>454</v>
      </c>
      <c r="N12" s="96" t="s">
        <v>439</v>
      </c>
      <c r="O12" s="96" t="s">
        <v>446</v>
      </c>
      <c r="P12" s="96" t="s">
        <v>430</v>
      </c>
      <c r="Q12" s="99" t="str">
        <f t="shared" si="1"/>
        <v>Friday</v>
      </c>
      <c r="R12" s="96" t="s">
        <v>184</v>
      </c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</row>
    <row r="13">
      <c r="A13" s="95">
        <v>2019.0</v>
      </c>
      <c r="B13" s="96" t="s">
        <v>436</v>
      </c>
      <c r="C13" s="96">
        <v>22.0</v>
      </c>
      <c r="D13" s="97">
        <v>43598.0</v>
      </c>
      <c r="E13" s="96" t="s">
        <v>455</v>
      </c>
      <c r="F13" s="96" t="s">
        <v>456</v>
      </c>
      <c r="G13" s="99" t="s">
        <v>443</v>
      </c>
      <c r="H13" s="98" t="s">
        <v>425</v>
      </c>
      <c r="I13" s="96" t="s">
        <v>457</v>
      </c>
      <c r="J13" s="96" t="s">
        <v>75</v>
      </c>
      <c r="K13" s="96" t="s">
        <v>50</v>
      </c>
      <c r="L13" s="96">
        <v>19.0</v>
      </c>
      <c r="M13" s="96" t="s">
        <v>438</v>
      </c>
      <c r="N13" s="96" t="s">
        <v>439</v>
      </c>
      <c r="O13" s="96" t="s">
        <v>446</v>
      </c>
      <c r="P13" s="96" t="s">
        <v>430</v>
      </c>
      <c r="Q13" s="99" t="str">
        <f t="shared" si="1"/>
        <v>Monday</v>
      </c>
      <c r="R13" s="96" t="s">
        <v>198</v>
      </c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</row>
    <row r="14">
      <c r="A14" s="95">
        <v>2019.0</v>
      </c>
      <c r="B14" s="96" t="s">
        <v>421</v>
      </c>
      <c r="C14" s="96">
        <v>47.0</v>
      </c>
      <c r="D14" s="97">
        <v>43652.0</v>
      </c>
      <c r="E14" s="100" t="s">
        <v>458</v>
      </c>
      <c r="F14" s="96" t="s">
        <v>459</v>
      </c>
      <c r="G14" s="99" t="s">
        <v>443</v>
      </c>
      <c r="H14" s="98" t="s">
        <v>425</v>
      </c>
      <c r="I14" s="100" t="s">
        <v>460</v>
      </c>
      <c r="J14" s="96" t="s">
        <v>75</v>
      </c>
      <c r="K14" s="96" t="s">
        <v>16</v>
      </c>
      <c r="L14" s="96">
        <v>56.0</v>
      </c>
      <c r="M14" s="96" t="s">
        <v>461</v>
      </c>
      <c r="N14" s="96" t="s">
        <v>439</v>
      </c>
      <c r="O14" s="96" t="s">
        <v>446</v>
      </c>
      <c r="P14" s="96" t="s">
        <v>430</v>
      </c>
      <c r="Q14" s="99" t="str">
        <f t="shared" si="1"/>
        <v>Saturday</v>
      </c>
      <c r="R14" s="96" t="s">
        <v>193</v>
      </c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</row>
    <row r="15">
      <c r="A15" s="95">
        <v>2019.0</v>
      </c>
      <c r="B15" s="96" t="s">
        <v>436</v>
      </c>
      <c r="C15" s="96">
        <v>14.0</v>
      </c>
      <c r="D15" s="97">
        <v>43594.0</v>
      </c>
      <c r="E15" s="96" t="s">
        <v>432</v>
      </c>
      <c r="F15" s="96" t="s">
        <v>433</v>
      </c>
      <c r="G15" s="98" t="s">
        <v>424</v>
      </c>
      <c r="H15" s="98" t="s">
        <v>425</v>
      </c>
      <c r="I15" s="96" t="s">
        <v>462</v>
      </c>
      <c r="J15" s="96" t="s">
        <v>120</v>
      </c>
      <c r="K15" s="96" t="s">
        <v>16</v>
      </c>
      <c r="L15" s="96">
        <v>22.0</v>
      </c>
      <c r="M15" s="96" t="s">
        <v>427</v>
      </c>
      <c r="N15" s="96" t="s">
        <v>428</v>
      </c>
      <c r="O15" s="96" t="s">
        <v>463</v>
      </c>
      <c r="P15" s="96" t="s">
        <v>430</v>
      </c>
      <c r="Q15" s="99" t="str">
        <f t="shared" si="1"/>
        <v>Thursday</v>
      </c>
      <c r="R15" s="96" t="s">
        <v>198</v>
      </c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</row>
    <row r="16">
      <c r="A16" s="95">
        <v>2019.0</v>
      </c>
      <c r="B16" s="96" t="s">
        <v>464</v>
      </c>
      <c r="C16" s="96">
        <v>39.0</v>
      </c>
      <c r="D16" s="97">
        <v>43633.0</v>
      </c>
      <c r="E16" s="96" t="s">
        <v>465</v>
      </c>
      <c r="F16" s="96" t="s">
        <v>466</v>
      </c>
      <c r="G16" s="98" t="s">
        <v>424</v>
      </c>
      <c r="H16" s="98" t="s">
        <v>425</v>
      </c>
      <c r="I16" s="96" t="s">
        <v>467</v>
      </c>
      <c r="J16" s="96" t="s">
        <v>120</v>
      </c>
      <c r="K16" s="96" t="s">
        <v>16</v>
      </c>
      <c r="L16" s="96">
        <v>29.0</v>
      </c>
      <c r="M16" s="96" t="s">
        <v>427</v>
      </c>
      <c r="N16" s="96" t="s">
        <v>428</v>
      </c>
      <c r="O16" s="96" t="s">
        <v>429</v>
      </c>
      <c r="P16" s="96" t="s">
        <v>430</v>
      </c>
      <c r="Q16" s="99" t="str">
        <f t="shared" si="1"/>
        <v>Monday</v>
      </c>
      <c r="R16" s="96" t="s">
        <v>198</v>
      </c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</row>
    <row r="17">
      <c r="A17" s="95">
        <v>2019.0</v>
      </c>
      <c r="B17" s="96" t="s">
        <v>464</v>
      </c>
      <c r="C17" s="96">
        <v>43.0</v>
      </c>
      <c r="D17" s="97">
        <v>43638.0</v>
      </c>
      <c r="E17" s="96" t="s">
        <v>468</v>
      </c>
      <c r="F17" s="96" t="s">
        <v>469</v>
      </c>
      <c r="G17" s="98" t="s">
        <v>424</v>
      </c>
      <c r="H17" s="98" t="s">
        <v>425</v>
      </c>
      <c r="I17" s="101" t="s">
        <v>470</v>
      </c>
      <c r="J17" s="96" t="s">
        <v>471</v>
      </c>
      <c r="K17" s="96" t="s">
        <v>16</v>
      </c>
      <c r="L17" s="96">
        <v>46.0</v>
      </c>
      <c r="M17" s="96" t="s">
        <v>472</v>
      </c>
      <c r="N17" s="96" t="s">
        <v>439</v>
      </c>
      <c r="O17" s="96" t="s">
        <v>473</v>
      </c>
      <c r="P17" s="96" t="s">
        <v>430</v>
      </c>
      <c r="Q17" s="99" t="str">
        <f t="shared" si="1"/>
        <v>Saturday</v>
      </c>
      <c r="R17" s="96" t="s">
        <v>198</v>
      </c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</row>
    <row r="18">
      <c r="A18" s="95">
        <v>2019.0</v>
      </c>
      <c r="B18" s="96" t="s">
        <v>474</v>
      </c>
      <c r="C18" s="96">
        <v>1.0</v>
      </c>
      <c r="D18" s="97">
        <v>43486.0</v>
      </c>
      <c r="E18" s="96" t="s">
        <v>475</v>
      </c>
      <c r="F18" s="96" t="s">
        <v>476</v>
      </c>
      <c r="G18" s="98" t="s">
        <v>424</v>
      </c>
      <c r="H18" s="98" t="s">
        <v>425</v>
      </c>
      <c r="I18" s="96" t="s">
        <v>477</v>
      </c>
      <c r="J18" s="96" t="s">
        <v>15</v>
      </c>
      <c r="K18" s="96" t="s">
        <v>16</v>
      </c>
      <c r="L18" s="96">
        <v>64.0</v>
      </c>
      <c r="M18" s="96" t="s">
        <v>445</v>
      </c>
      <c r="N18" s="96" t="s">
        <v>439</v>
      </c>
      <c r="O18" s="96" t="s">
        <v>446</v>
      </c>
      <c r="P18" s="96" t="s">
        <v>430</v>
      </c>
      <c r="Q18" s="99" t="str">
        <f t="shared" si="1"/>
        <v>Monday</v>
      </c>
      <c r="R18" s="96" t="s">
        <v>184</v>
      </c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</row>
    <row r="19">
      <c r="A19" s="95">
        <v>2019.0</v>
      </c>
      <c r="B19" s="96" t="s">
        <v>478</v>
      </c>
      <c r="C19" s="96">
        <v>2.0</v>
      </c>
      <c r="D19" s="97">
        <v>43506.0</v>
      </c>
      <c r="E19" s="96" t="s">
        <v>479</v>
      </c>
      <c r="F19" s="96" t="s">
        <v>480</v>
      </c>
      <c r="G19" s="96" t="s">
        <v>481</v>
      </c>
      <c r="H19" s="98" t="s">
        <v>425</v>
      </c>
      <c r="I19" s="96" t="s">
        <v>482</v>
      </c>
      <c r="J19" s="96" t="s">
        <v>15</v>
      </c>
      <c r="K19" s="96" t="s">
        <v>16</v>
      </c>
      <c r="L19" s="96">
        <v>19.0</v>
      </c>
      <c r="M19" s="96" t="s">
        <v>438</v>
      </c>
      <c r="N19" s="96" t="s">
        <v>439</v>
      </c>
      <c r="O19" s="96" t="s">
        <v>483</v>
      </c>
      <c r="P19" s="96" t="s">
        <v>430</v>
      </c>
      <c r="Q19" s="99" t="str">
        <f t="shared" si="1"/>
        <v>Sunday</v>
      </c>
      <c r="R19" s="96" t="s">
        <v>184</v>
      </c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</row>
    <row r="20">
      <c r="A20" s="95">
        <v>2019.0</v>
      </c>
      <c r="B20" s="96" t="s">
        <v>478</v>
      </c>
      <c r="C20" s="96">
        <v>3.0</v>
      </c>
      <c r="D20" s="97">
        <v>43506.0</v>
      </c>
      <c r="E20" s="96" t="s">
        <v>479</v>
      </c>
      <c r="F20" s="96" t="s">
        <v>480</v>
      </c>
      <c r="G20" s="96" t="s">
        <v>481</v>
      </c>
      <c r="H20" s="98" t="s">
        <v>425</v>
      </c>
      <c r="I20" s="96" t="s">
        <v>484</v>
      </c>
      <c r="J20" s="96" t="s">
        <v>15</v>
      </c>
      <c r="K20" s="96" t="s">
        <v>50</v>
      </c>
      <c r="L20" s="96">
        <v>26.0</v>
      </c>
      <c r="M20" s="96" t="s">
        <v>427</v>
      </c>
      <c r="N20" s="96" t="s">
        <v>439</v>
      </c>
      <c r="O20" s="96" t="s">
        <v>446</v>
      </c>
      <c r="P20" s="96" t="s">
        <v>430</v>
      </c>
      <c r="Q20" s="99" t="str">
        <f t="shared" si="1"/>
        <v>Sunday</v>
      </c>
      <c r="R20" s="96" t="s">
        <v>184</v>
      </c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</row>
    <row r="21">
      <c r="A21" s="95">
        <v>2019.0</v>
      </c>
      <c r="B21" s="96" t="s">
        <v>478</v>
      </c>
      <c r="C21" s="96">
        <v>4.0</v>
      </c>
      <c r="D21" s="97">
        <v>43511.0</v>
      </c>
      <c r="E21" s="96" t="s">
        <v>485</v>
      </c>
      <c r="F21" s="96" t="s">
        <v>469</v>
      </c>
      <c r="G21" s="98" t="s">
        <v>424</v>
      </c>
      <c r="H21" s="98" t="s">
        <v>425</v>
      </c>
      <c r="I21" s="96" t="s">
        <v>486</v>
      </c>
      <c r="J21" s="96" t="s">
        <v>15</v>
      </c>
      <c r="K21" s="96" t="s">
        <v>16</v>
      </c>
      <c r="L21" s="96">
        <v>37.0</v>
      </c>
      <c r="M21" s="96" t="s">
        <v>454</v>
      </c>
      <c r="N21" s="96" t="s">
        <v>487</v>
      </c>
      <c r="O21" s="96" t="s">
        <v>487</v>
      </c>
      <c r="P21" s="96" t="s">
        <v>430</v>
      </c>
      <c r="Q21" s="99" t="str">
        <f t="shared" si="1"/>
        <v>Friday</v>
      </c>
      <c r="R21" s="96" t="s">
        <v>184</v>
      </c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</row>
    <row r="22">
      <c r="A22" s="95">
        <v>2019.0</v>
      </c>
      <c r="B22" s="96" t="s">
        <v>450</v>
      </c>
      <c r="C22" s="96">
        <v>7.0</v>
      </c>
      <c r="D22" s="97">
        <v>43532.0</v>
      </c>
      <c r="E22" s="96" t="s">
        <v>451</v>
      </c>
      <c r="F22" s="96" t="s">
        <v>452</v>
      </c>
      <c r="G22" s="98" t="s">
        <v>424</v>
      </c>
      <c r="H22" s="98" t="s">
        <v>425</v>
      </c>
      <c r="I22" s="96" t="s">
        <v>488</v>
      </c>
      <c r="J22" s="96" t="s">
        <v>15</v>
      </c>
      <c r="K22" s="96" t="s">
        <v>16</v>
      </c>
      <c r="L22" s="96">
        <v>28.0</v>
      </c>
      <c r="M22" s="96" t="s">
        <v>427</v>
      </c>
      <c r="N22" s="96" t="s">
        <v>439</v>
      </c>
      <c r="O22" s="96" t="s">
        <v>446</v>
      </c>
      <c r="P22" s="96" t="s">
        <v>430</v>
      </c>
      <c r="Q22" s="99" t="str">
        <f t="shared" si="1"/>
        <v>Friday</v>
      </c>
      <c r="R22" s="96" t="s">
        <v>184</v>
      </c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</row>
    <row r="23">
      <c r="A23" s="95">
        <v>2019.0</v>
      </c>
      <c r="B23" s="96" t="s">
        <v>450</v>
      </c>
      <c r="C23" s="96">
        <v>9.0</v>
      </c>
      <c r="D23" s="97">
        <v>43541.0</v>
      </c>
      <c r="E23" s="96" t="s">
        <v>489</v>
      </c>
      <c r="F23" s="96" t="s">
        <v>469</v>
      </c>
      <c r="G23" s="98" t="s">
        <v>424</v>
      </c>
      <c r="H23" s="98" t="s">
        <v>425</v>
      </c>
      <c r="I23" s="96" t="s">
        <v>490</v>
      </c>
      <c r="J23" s="96" t="s">
        <v>15</v>
      </c>
      <c r="K23" s="96" t="s">
        <v>16</v>
      </c>
      <c r="L23" s="96">
        <v>21.0</v>
      </c>
      <c r="M23" s="96" t="s">
        <v>427</v>
      </c>
      <c r="N23" s="96" t="s">
        <v>439</v>
      </c>
      <c r="O23" s="96" t="s">
        <v>429</v>
      </c>
      <c r="P23" s="96" t="s">
        <v>430</v>
      </c>
      <c r="Q23" s="99" t="str">
        <f t="shared" si="1"/>
        <v>Sunday</v>
      </c>
      <c r="R23" s="96" t="s">
        <v>184</v>
      </c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</row>
    <row r="24">
      <c r="A24" s="95">
        <v>2019.0</v>
      </c>
      <c r="B24" s="96" t="s">
        <v>431</v>
      </c>
      <c r="C24" s="96">
        <v>10.0</v>
      </c>
      <c r="D24" s="97">
        <v>43566.0</v>
      </c>
      <c r="E24" s="96" t="s">
        <v>491</v>
      </c>
      <c r="F24" s="96" t="s">
        <v>492</v>
      </c>
      <c r="G24" s="99" t="s">
        <v>443</v>
      </c>
      <c r="H24" s="98" t="s">
        <v>425</v>
      </c>
      <c r="I24" s="96" t="s">
        <v>493</v>
      </c>
      <c r="J24" s="96" t="s">
        <v>15</v>
      </c>
      <c r="K24" s="96" t="s">
        <v>50</v>
      </c>
      <c r="L24" s="96">
        <v>22.0</v>
      </c>
      <c r="M24" s="96" t="s">
        <v>427</v>
      </c>
      <c r="N24" s="96" t="s">
        <v>439</v>
      </c>
      <c r="O24" s="96" t="s">
        <v>446</v>
      </c>
      <c r="P24" s="96" t="s">
        <v>430</v>
      </c>
      <c r="Q24" s="99" t="str">
        <f t="shared" si="1"/>
        <v>Thursday</v>
      </c>
      <c r="R24" s="96" t="s">
        <v>198</v>
      </c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</row>
    <row r="25">
      <c r="A25" s="95">
        <v>2019.0</v>
      </c>
      <c r="B25" s="96" t="s">
        <v>436</v>
      </c>
      <c r="C25" s="96">
        <v>24.0</v>
      </c>
      <c r="D25" s="97">
        <v>43604.0</v>
      </c>
      <c r="E25" s="99" t="s">
        <v>494</v>
      </c>
      <c r="F25" s="96" t="s">
        <v>495</v>
      </c>
      <c r="G25" s="98" t="s">
        <v>424</v>
      </c>
      <c r="H25" s="98" t="s">
        <v>425</v>
      </c>
      <c r="I25" s="96" t="s">
        <v>490</v>
      </c>
      <c r="J25" s="96" t="s">
        <v>15</v>
      </c>
      <c r="K25" s="96" t="s">
        <v>50</v>
      </c>
      <c r="L25" s="96">
        <v>51.0</v>
      </c>
      <c r="M25" s="96" t="s">
        <v>461</v>
      </c>
      <c r="N25" s="96" t="s">
        <v>439</v>
      </c>
      <c r="O25" s="96" t="s">
        <v>446</v>
      </c>
      <c r="P25" s="96" t="s">
        <v>430</v>
      </c>
      <c r="Q25" s="99" t="str">
        <f t="shared" si="1"/>
        <v>Sunday</v>
      </c>
      <c r="R25" s="96" t="s">
        <v>198</v>
      </c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</row>
    <row r="26">
      <c r="A26" s="95">
        <v>2019.0</v>
      </c>
      <c r="B26" s="96" t="s">
        <v>436</v>
      </c>
      <c r="C26" s="96">
        <v>27.0</v>
      </c>
      <c r="D26" s="97">
        <v>43612.0</v>
      </c>
      <c r="E26" s="96" t="s">
        <v>496</v>
      </c>
      <c r="F26" s="96" t="s">
        <v>456</v>
      </c>
      <c r="G26" s="99" t="s">
        <v>443</v>
      </c>
      <c r="H26" s="98" t="s">
        <v>425</v>
      </c>
      <c r="I26" s="96" t="s">
        <v>66</v>
      </c>
      <c r="J26" s="96" t="s">
        <v>15</v>
      </c>
      <c r="K26" s="96" t="s">
        <v>16</v>
      </c>
      <c r="L26" s="96">
        <v>78.0</v>
      </c>
      <c r="M26" s="96" t="s">
        <v>497</v>
      </c>
      <c r="N26" s="96" t="s">
        <v>487</v>
      </c>
      <c r="O26" s="96" t="s">
        <v>487</v>
      </c>
      <c r="P26" s="96" t="s">
        <v>430</v>
      </c>
      <c r="Q26" s="99" t="str">
        <f t="shared" si="1"/>
        <v>Monday</v>
      </c>
      <c r="R26" s="96" t="s">
        <v>198</v>
      </c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</row>
    <row r="27">
      <c r="A27" s="95">
        <v>2019.0</v>
      </c>
      <c r="B27" s="96" t="s">
        <v>464</v>
      </c>
      <c r="C27" s="96">
        <v>32.0</v>
      </c>
      <c r="D27" s="97">
        <v>43625.0</v>
      </c>
      <c r="E27" s="96" t="s">
        <v>498</v>
      </c>
      <c r="F27" s="96" t="s">
        <v>499</v>
      </c>
      <c r="G27" s="98" t="s">
        <v>424</v>
      </c>
      <c r="H27" s="98" t="s">
        <v>425</v>
      </c>
      <c r="I27" s="96" t="s">
        <v>500</v>
      </c>
      <c r="J27" s="96" t="s">
        <v>15</v>
      </c>
      <c r="K27" s="96" t="s">
        <v>16</v>
      </c>
      <c r="L27" s="96">
        <v>56.0</v>
      </c>
      <c r="M27" s="96" t="s">
        <v>461</v>
      </c>
      <c r="N27" s="96" t="s">
        <v>428</v>
      </c>
      <c r="O27" s="96" t="s">
        <v>429</v>
      </c>
      <c r="P27" s="96" t="s">
        <v>430</v>
      </c>
      <c r="Q27" s="99" t="str">
        <f t="shared" si="1"/>
        <v>Sunday</v>
      </c>
      <c r="R27" s="96" t="s">
        <v>198</v>
      </c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</row>
    <row r="28">
      <c r="A28" s="95">
        <v>2019.0</v>
      </c>
      <c r="B28" s="96" t="s">
        <v>464</v>
      </c>
      <c r="C28" s="96">
        <v>31.0</v>
      </c>
      <c r="D28" s="97">
        <v>43625.0</v>
      </c>
      <c r="E28" s="96" t="s">
        <v>501</v>
      </c>
      <c r="F28" s="96" t="s">
        <v>423</v>
      </c>
      <c r="G28" s="98" t="s">
        <v>424</v>
      </c>
      <c r="H28" s="98" t="s">
        <v>425</v>
      </c>
      <c r="I28" s="96" t="s">
        <v>502</v>
      </c>
      <c r="J28" s="96" t="s">
        <v>15</v>
      </c>
      <c r="K28" s="96" t="s">
        <v>16</v>
      </c>
      <c r="L28" s="96">
        <v>52.0</v>
      </c>
      <c r="M28" s="96" t="s">
        <v>461</v>
      </c>
      <c r="N28" s="96" t="s">
        <v>439</v>
      </c>
      <c r="O28" s="96" t="s">
        <v>483</v>
      </c>
      <c r="P28" s="96" t="s">
        <v>430</v>
      </c>
      <c r="Q28" s="99" t="str">
        <f t="shared" si="1"/>
        <v>Sunday</v>
      </c>
      <c r="R28" s="96" t="s">
        <v>198</v>
      </c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</row>
    <row r="29">
      <c r="A29" s="95">
        <v>2019.0</v>
      </c>
      <c r="B29" s="96" t="s">
        <v>464</v>
      </c>
      <c r="C29" s="96">
        <v>40.0</v>
      </c>
      <c r="D29" s="97">
        <v>43633.0</v>
      </c>
      <c r="E29" s="96" t="s">
        <v>496</v>
      </c>
      <c r="F29" s="96" t="s">
        <v>456</v>
      </c>
      <c r="G29" s="99" t="s">
        <v>443</v>
      </c>
      <c r="H29" s="98" t="s">
        <v>425</v>
      </c>
      <c r="I29" s="96" t="s">
        <v>503</v>
      </c>
      <c r="J29" s="96" t="s">
        <v>15</v>
      </c>
      <c r="K29" s="96" t="s">
        <v>50</v>
      </c>
      <c r="L29" s="96">
        <v>28.0</v>
      </c>
      <c r="M29" s="96" t="s">
        <v>427</v>
      </c>
      <c r="N29" s="96" t="s">
        <v>439</v>
      </c>
      <c r="O29" s="96" t="s">
        <v>446</v>
      </c>
      <c r="P29" s="96" t="s">
        <v>430</v>
      </c>
      <c r="Q29" s="99" t="str">
        <f t="shared" si="1"/>
        <v>Monday</v>
      </c>
      <c r="R29" s="96" t="s">
        <v>198</v>
      </c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</row>
    <row r="30">
      <c r="A30" s="95">
        <v>2019.0</v>
      </c>
      <c r="B30" s="96" t="s">
        <v>464</v>
      </c>
      <c r="C30" s="96">
        <v>45.0</v>
      </c>
      <c r="D30" s="97">
        <v>43641.0</v>
      </c>
      <c r="E30" s="96" t="s">
        <v>504</v>
      </c>
      <c r="F30" s="96" t="s">
        <v>505</v>
      </c>
      <c r="G30" s="98" t="s">
        <v>424</v>
      </c>
      <c r="H30" s="98" t="s">
        <v>425</v>
      </c>
      <c r="I30" s="96" t="s">
        <v>506</v>
      </c>
      <c r="J30" s="96" t="s">
        <v>15</v>
      </c>
      <c r="K30" s="96" t="s">
        <v>16</v>
      </c>
      <c r="L30" s="96">
        <v>70.0</v>
      </c>
      <c r="M30" s="96" t="s">
        <v>497</v>
      </c>
      <c r="N30" s="96" t="s">
        <v>428</v>
      </c>
      <c r="O30" s="96" t="s">
        <v>429</v>
      </c>
      <c r="P30" s="96" t="s">
        <v>430</v>
      </c>
      <c r="Q30" s="99" t="str">
        <f t="shared" si="1"/>
        <v>Tuesday</v>
      </c>
      <c r="R30" s="96" t="s">
        <v>193</v>
      </c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</row>
    <row r="31">
      <c r="A31" s="95">
        <v>2019.0</v>
      </c>
      <c r="B31" s="96" t="s">
        <v>421</v>
      </c>
      <c r="C31" s="96">
        <v>46.0</v>
      </c>
      <c r="D31" s="97">
        <v>43647.0</v>
      </c>
      <c r="E31" s="96" t="s">
        <v>507</v>
      </c>
      <c r="F31" s="96" t="s">
        <v>508</v>
      </c>
      <c r="G31" s="98" t="s">
        <v>424</v>
      </c>
      <c r="H31" s="98" t="s">
        <v>425</v>
      </c>
      <c r="I31" s="96" t="s">
        <v>509</v>
      </c>
      <c r="J31" s="96" t="s">
        <v>15</v>
      </c>
      <c r="K31" s="96" t="s">
        <v>16</v>
      </c>
      <c r="L31" s="96">
        <v>50.0</v>
      </c>
      <c r="M31" s="96" t="s">
        <v>461</v>
      </c>
      <c r="N31" s="96" t="s">
        <v>439</v>
      </c>
      <c r="O31" s="96" t="s">
        <v>446</v>
      </c>
      <c r="P31" s="96" t="s">
        <v>430</v>
      </c>
      <c r="Q31" s="99" t="str">
        <f t="shared" si="1"/>
        <v>Monday</v>
      </c>
      <c r="R31" s="96" t="s">
        <v>193</v>
      </c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</row>
    <row r="32">
      <c r="A32" s="95">
        <v>2019.0</v>
      </c>
      <c r="B32" s="96" t="s">
        <v>421</v>
      </c>
      <c r="C32" s="96">
        <v>54.0</v>
      </c>
      <c r="D32" s="97">
        <v>43674.0</v>
      </c>
      <c r="E32" s="96" t="s">
        <v>432</v>
      </c>
      <c r="F32" s="96" t="s">
        <v>433</v>
      </c>
      <c r="G32" s="98" t="s">
        <v>424</v>
      </c>
      <c r="H32" s="98" t="s">
        <v>425</v>
      </c>
      <c r="I32" s="96" t="s">
        <v>510</v>
      </c>
      <c r="J32" s="96" t="s">
        <v>15</v>
      </c>
      <c r="K32" s="96" t="s">
        <v>50</v>
      </c>
      <c r="L32" s="96">
        <v>58.0</v>
      </c>
      <c r="M32" s="96" t="s">
        <v>461</v>
      </c>
      <c r="N32" s="96" t="s">
        <v>439</v>
      </c>
      <c r="O32" s="96" t="s">
        <v>446</v>
      </c>
      <c r="P32" s="96" t="s">
        <v>430</v>
      </c>
      <c r="Q32" s="99" t="str">
        <f t="shared" si="1"/>
        <v>Sunday</v>
      </c>
      <c r="R32" s="96" t="s">
        <v>193</v>
      </c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</row>
    <row r="33">
      <c r="A33" s="95">
        <v>2019.0</v>
      </c>
      <c r="B33" s="96" t="s">
        <v>421</v>
      </c>
      <c r="C33" s="96">
        <v>58.0</v>
      </c>
      <c r="D33" s="97">
        <v>43676.0</v>
      </c>
      <c r="E33" s="96" t="s">
        <v>511</v>
      </c>
      <c r="F33" s="96" t="s">
        <v>512</v>
      </c>
      <c r="G33" s="98" t="s">
        <v>424</v>
      </c>
      <c r="H33" s="98" t="s">
        <v>425</v>
      </c>
      <c r="I33" s="96" t="s">
        <v>513</v>
      </c>
      <c r="J33" s="96" t="s">
        <v>15</v>
      </c>
      <c r="K33" s="96" t="s">
        <v>16</v>
      </c>
      <c r="L33" s="96">
        <v>19.0</v>
      </c>
      <c r="M33" s="96" t="s">
        <v>438</v>
      </c>
      <c r="N33" s="96" t="s">
        <v>439</v>
      </c>
      <c r="O33" s="96" t="s">
        <v>446</v>
      </c>
      <c r="P33" s="96" t="s">
        <v>430</v>
      </c>
      <c r="Q33" s="99" t="str">
        <f t="shared" si="1"/>
        <v>Tuesday</v>
      </c>
      <c r="R33" s="96" t="s">
        <v>193</v>
      </c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</row>
    <row r="34">
      <c r="A34" s="95">
        <v>2019.0</v>
      </c>
      <c r="B34" s="96" t="s">
        <v>514</v>
      </c>
      <c r="C34" s="96">
        <v>60.0</v>
      </c>
      <c r="D34" s="97">
        <v>43682.0</v>
      </c>
      <c r="E34" s="96" t="s">
        <v>485</v>
      </c>
      <c r="F34" s="96" t="s">
        <v>469</v>
      </c>
      <c r="G34" s="98" t="s">
        <v>424</v>
      </c>
      <c r="H34" s="98" t="s">
        <v>425</v>
      </c>
      <c r="I34" s="96" t="s">
        <v>515</v>
      </c>
      <c r="J34" s="96" t="s">
        <v>15</v>
      </c>
      <c r="K34" s="96" t="s">
        <v>16</v>
      </c>
      <c r="L34" s="96">
        <v>57.0</v>
      </c>
      <c r="M34" s="96" t="s">
        <v>461</v>
      </c>
      <c r="N34" s="96" t="s">
        <v>439</v>
      </c>
      <c r="O34" s="96" t="s">
        <v>483</v>
      </c>
      <c r="P34" s="96" t="s">
        <v>430</v>
      </c>
      <c r="Q34" s="99" t="str">
        <f t="shared" si="1"/>
        <v>Monday</v>
      </c>
      <c r="R34" s="96" t="s">
        <v>193</v>
      </c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</row>
    <row r="35">
      <c r="A35" s="95">
        <v>2019.0</v>
      </c>
      <c r="B35" s="96" t="s">
        <v>514</v>
      </c>
      <c r="C35" s="96">
        <v>61.0</v>
      </c>
      <c r="D35" s="97">
        <v>43686.0</v>
      </c>
      <c r="E35" s="96" t="s">
        <v>516</v>
      </c>
      <c r="F35" s="96" t="s">
        <v>469</v>
      </c>
      <c r="G35" s="98" t="s">
        <v>424</v>
      </c>
      <c r="H35" s="98" t="s">
        <v>425</v>
      </c>
      <c r="I35" s="96" t="s">
        <v>517</v>
      </c>
      <c r="J35" s="96" t="s">
        <v>15</v>
      </c>
      <c r="K35" s="96" t="s">
        <v>50</v>
      </c>
      <c r="L35" s="96">
        <v>51.0</v>
      </c>
      <c r="M35" s="96" t="s">
        <v>461</v>
      </c>
      <c r="N35" s="96" t="s">
        <v>439</v>
      </c>
      <c r="O35" s="96" t="s">
        <v>446</v>
      </c>
      <c r="P35" s="96" t="s">
        <v>430</v>
      </c>
      <c r="Q35" s="99" t="str">
        <f t="shared" si="1"/>
        <v>Friday</v>
      </c>
      <c r="R35" s="96" t="s">
        <v>193</v>
      </c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</row>
    <row r="36">
      <c r="A36" s="95">
        <v>2019.0</v>
      </c>
      <c r="B36" s="96" t="s">
        <v>514</v>
      </c>
      <c r="C36" s="96">
        <v>65.0</v>
      </c>
      <c r="D36" s="97">
        <v>43689.0</v>
      </c>
      <c r="E36" s="96" t="s">
        <v>496</v>
      </c>
      <c r="F36" s="96" t="s">
        <v>456</v>
      </c>
      <c r="G36" s="99" t="s">
        <v>443</v>
      </c>
      <c r="H36" s="98" t="s">
        <v>425</v>
      </c>
      <c r="I36" s="96" t="s">
        <v>518</v>
      </c>
      <c r="J36" s="96" t="s">
        <v>15</v>
      </c>
      <c r="K36" s="96" t="s">
        <v>50</v>
      </c>
      <c r="L36" s="96">
        <v>24.0</v>
      </c>
      <c r="M36" s="96" t="s">
        <v>427</v>
      </c>
      <c r="N36" s="96" t="s">
        <v>439</v>
      </c>
      <c r="O36" s="96" t="s">
        <v>446</v>
      </c>
      <c r="P36" s="96" t="s">
        <v>430</v>
      </c>
      <c r="Q36" s="99" t="str">
        <f t="shared" si="1"/>
        <v>Monday</v>
      </c>
      <c r="R36" s="96" t="s">
        <v>193</v>
      </c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</row>
    <row r="37">
      <c r="A37" s="95">
        <v>2019.0</v>
      </c>
      <c r="B37" s="96" t="s">
        <v>514</v>
      </c>
      <c r="C37" s="96">
        <v>66.0</v>
      </c>
      <c r="D37" s="97">
        <v>43690.0</v>
      </c>
      <c r="E37" s="96" t="s">
        <v>98</v>
      </c>
      <c r="F37" s="96" t="s">
        <v>519</v>
      </c>
      <c r="G37" s="98" t="s">
        <v>424</v>
      </c>
      <c r="H37" s="98" t="s">
        <v>425</v>
      </c>
      <c r="I37" s="98" t="s">
        <v>520</v>
      </c>
      <c r="J37" s="96" t="s">
        <v>15</v>
      </c>
      <c r="K37" s="96" t="s">
        <v>50</v>
      </c>
      <c r="L37" s="96">
        <v>19.0</v>
      </c>
      <c r="M37" s="96" t="s">
        <v>438</v>
      </c>
      <c r="N37" s="96" t="s">
        <v>439</v>
      </c>
      <c r="O37" s="96" t="s">
        <v>446</v>
      </c>
      <c r="P37" s="96" t="s">
        <v>430</v>
      </c>
      <c r="Q37" s="99" t="str">
        <f t="shared" si="1"/>
        <v>Tuesday</v>
      </c>
      <c r="R37" s="96" t="s">
        <v>193</v>
      </c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</row>
    <row r="38">
      <c r="A38" s="95">
        <v>2019.0</v>
      </c>
      <c r="B38" s="96" t="s">
        <v>514</v>
      </c>
      <c r="C38" s="96">
        <v>67.0</v>
      </c>
      <c r="D38" s="97">
        <v>43697.0</v>
      </c>
      <c r="E38" s="98" t="s">
        <v>521</v>
      </c>
      <c r="F38" s="96" t="s">
        <v>522</v>
      </c>
      <c r="G38" s="96" t="s">
        <v>523</v>
      </c>
      <c r="H38" s="98" t="s">
        <v>425</v>
      </c>
      <c r="I38" s="96" t="s">
        <v>524</v>
      </c>
      <c r="J38" s="96" t="s">
        <v>15</v>
      </c>
      <c r="K38" s="96" t="s">
        <v>50</v>
      </c>
      <c r="L38" s="96">
        <v>60.0</v>
      </c>
      <c r="M38" s="96" t="s">
        <v>445</v>
      </c>
      <c r="N38" s="96" t="s">
        <v>439</v>
      </c>
      <c r="O38" s="96" t="s">
        <v>446</v>
      </c>
      <c r="P38" s="96" t="s">
        <v>430</v>
      </c>
      <c r="Q38" s="99" t="str">
        <f t="shared" si="1"/>
        <v>Tuesday</v>
      </c>
      <c r="R38" s="96" t="s">
        <v>193</v>
      </c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</row>
    <row r="39">
      <c r="A39" s="95">
        <v>2019.0</v>
      </c>
      <c r="B39" s="96" t="s">
        <v>514</v>
      </c>
      <c r="C39" s="96">
        <v>68.0</v>
      </c>
      <c r="D39" s="97">
        <v>43698.0</v>
      </c>
      <c r="E39" s="96" t="s">
        <v>516</v>
      </c>
      <c r="F39" s="96" t="s">
        <v>469</v>
      </c>
      <c r="G39" s="98" t="s">
        <v>424</v>
      </c>
      <c r="H39" s="98" t="s">
        <v>425</v>
      </c>
      <c r="I39" s="96" t="s">
        <v>525</v>
      </c>
      <c r="J39" s="96" t="s">
        <v>15</v>
      </c>
      <c r="K39" s="96" t="s">
        <v>16</v>
      </c>
      <c r="L39" s="96">
        <v>30.0</v>
      </c>
      <c r="M39" s="96" t="s">
        <v>454</v>
      </c>
      <c r="N39" s="96" t="s">
        <v>439</v>
      </c>
      <c r="O39" s="96" t="s">
        <v>446</v>
      </c>
      <c r="P39" s="96" t="s">
        <v>430</v>
      </c>
      <c r="Q39" s="99" t="str">
        <f t="shared" si="1"/>
        <v>Wednesday</v>
      </c>
      <c r="R39" s="96" t="s">
        <v>193</v>
      </c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</row>
    <row r="40">
      <c r="A40" s="95">
        <v>2019.0</v>
      </c>
      <c r="B40" s="96" t="s">
        <v>514</v>
      </c>
      <c r="C40" s="96">
        <v>69.0</v>
      </c>
      <c r="D40" s="97">
        <v>43702.0</v>
      </c>
      <c r="E40" s="96" t="s">
        <v>494</v>
      </c>
      <c r="F40" s="96" t="s">
        <v>526</v>
      </c>
      <c r="G40" s="96" t="s">
        <v>523</v>
      </c>
      <c r="H40" s="98" t="s">
        <v>425</v>
      </c>
      <c r="I40" s="96" t="s">
        <v>527</v>
      </c>
      <c r="J40" s="96" t="s">
        <v>15</v>
      </c>
      <c r="K40" s="96" t="s">
        <v>50</v>
      </c>
      <c r="L40" s="96">
        <v>43.0</v>
      </c>
      <c r="M40" s="96" t="s">
        <v>472</v>
      </c>
      <c r="N40" s="96" t="s">
        <v>439</v>
      </c>
      <c r="O40" s="96" t="s">
        <v>446</v>
      </c>
      <c r="P40" s="96" t="s">
        <v>430</v>
      </c>
      <c r="Q40" s="99" t="str">
        <f t="shared" si="1"/>
        <v>Sunday</v>
      </c>
      <c r="R40" s="96" t="s">
        <v>193</v>
      </c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</row>
    <row r="41">
      <c r="A41" s="95">
        <v>2019.0</v>
      </c>
      <c r="B41" s="96" t="s">
        <v>528</v>
      </c>
      <c r="C41" s="96">
        <v>73.0</v>
      </c>
      <c r="D41" s="97">
        <v>43709.0</v>
      </c>
      <c r="E41" s="96" t="s">
        <v>529</v>
      </c>
      <c r="F41" s="96" t="s">
        <v>433</v>
      </c>
      <c r="G41" s="98" t="s">
        <v>424</v>
      </c>
      <c r="H41" s="98" t="s">
        <v>425</v>
      </c>
      <c r="I41" s="96" t="s">
        <v>530</v>
      </c>
      <c r="J41" s="96" t="s">
        <v>15</v>
      </c>
      <c r="K41" s="96" t="s">
        <v>16</v>
      </c>
      <c r="L41" s="96">
        <v>49.0</v>
      </c>
      <c r="M41" s="96" t="s">
        <v>472</v>
      </c>
      <c r="N41" s="96" t="s">
        <v>439</v>
      </c>
      <c r="O41" s="96" t="s">
        <v>446</v>
      </c>
      <c r="P41" s="96" t="s">
        <v>430</v>
      </c>
      <c r="Q41" s="99" t="str">
        <f t="shared" si="1"/>
        <v>Sunday</v>
      </c>
      <c r="R41" s="96" t="s">
        <v>193</v>
      </c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</row>
    <row r="42">
      <c r="A42" s="95">
        <v>2019.0</v>
      </c>
      <c r="B42" s="96" t="s">
        <v>528</v>
      </c>
      <c r="C42" s="96">
        <v>75.0</v>
      </c>
      <c r="D42" s="97">
        <v>43710.0</v>
      </c>
      <c r="E42" s="96" t="s">
        <v>531</v>
      </c>
      <c r="F42" s="96" t="s">
        <v>532</v>
      </c>
      <c r="G42" s="98" t="s">
        <v>424</v>
      </c>
      <c r="H42" s="98" t="s">
        <v>425</v>
      </c>
      <c r="I42" s="102" t="s">
        <v>533</v>
      </c>
      <c r="J42" s="96" t="s">
        <v>15</v>
      </c>
      <c r="K42" s="96" t="s">
        <v>16</v>
      </c>
      <c r="L42" s="96">
        <v>35.0</v>
      </c>
      <c r="M42" s="96" t="s">
        <v>454</v>
      </c>
      <c r="N42" s="96" t="s">
        <v>428</v>
      </c>
      <c r="O42" s="96" t="s">
        <v>429</v>
      </c>
      <c r="P42" s="96" t="s">
        <v>430</v>
      </c>
      <c r="Q42" s="99" t="str">
        <f t="shared" si="1"/>
        <v>Monday</v>
      </c>
      <c r="R42" s="96" t="s">
        <v>193</v>
      </c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</row>
    <row r="43">
      <c r="A43" s="95">
        <v>2019.0</v>
      </c>
      <c r="B43" s="96" t="s">
        <v>528</v>
      </c>
      <c r="C43" s="96">
        <v>77.0</v>
      </c>
      <c r="D43" s="97">
        <v>43716.0</v>
      </c>
      <c r="E43" s="96" t="s">
        <v>534</v>
      </c>
      <c r="F43" s="96" t="s">
        <v>535</v>
      </c>
      <c r="G43" s="98" t="s">
        <v>424</v>
      </c>
      <c r="H43" s="98" t="s">
        <v>425</v>
      </c>
      <c r="I43" s="96" t="s">
        <v>536</v>
      </c>
      <c r="J43" s="96" t="s">
        <v>15</v>
      </c>
      <c r="K43" s="96" t="s">
        <v>16</v>
      </c>
      <c r="L43" s="96">
        <v>69.0</v>
      </c>
      <c r="M43" s="96" t="s">
        <v>445</v>
      </c>
      <c r="N43" s="96" t="s">
        <v>439</v>
      </c>
      <c r="O43" s="96" t="s">
        <v>446</v>
      </c>
      <c r="P43" s="96" t="s">
        <v>430</v>
      </c>
      <c r="Q43" s="99" t="str">
        <f t="shared" si="1"/>
        <v>Sunday</v>
      </c>
      <c r="R43" s="96" t="s">
        <v>193</v>
      </c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</row>
    <row r="44">
      <c r="A44" s="95">
        <v>2019.0</v>
      </c>
      <c r="B44" s="96" t="s">
        <v>528</v>
      </c>
      <c r="C44" s="96">
        <v>78.0</v>
      </c>
      <c r="D44" s="97">
        <v>43723.0</v>
      </c>
      <c r="E44" s="96" t="s">
        <v>537</v>
      </c>
      <c r="F44" s="96" t="s">
        <v>538</v>
      </c>
      <c r="G44" s="98" t="s">
        <v>424</v>
      </c>
      <c r="H44" s="98" t="s">
        <v>425</v>
      </c>
      <c r="I44" s="96" t="s">
        <v>539</v>
      </c>
      <c r="J44" s="96" t="s">
        <v>15</v>
      </c>
      <c r="K44" s="96" t="s">
        <v>16</v>
      </c>
      <c r="L44" s="96">
        <v>23.0</v>
      </c>
      <c r="M44" s="96" t="s">
        <v>427</v>
      </c>
      <c r="N44" s="96" t="s">
        <v>428</v>
      </c>
      <c r="O44" s="96" t="s">
        <v>429</v>
      </c>
      <c r="P44" s="96" t="s">
        <v>430</v>
      </c>
      <c r="Q44" s="99" t="str">
        <f t="shared" si="1"/>
        <v>Sunday</v>
      </c>
      <c r="R44" s="96" t="s">
        <v>193</v>
      </c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</row>
    <row r="45">
      <c r="A45" s="95">
        <v>2019.0</v>
      </c>
      <c r="B45" s="96" t="s">
        <v>528</v>
      </c>
      <c r="C45" s="96">
        <v>80.0</v>
      </c>
      <c r="D45" s="97">
        <v>43724.0</v>
      </c>
      <c r="E45" s="96" t="s">
        <v>540</v>
      </c>
      <c r="F45" s="96" t="s">
        <v>519</v>
      </c>
      <c r="G45" s="98" t="s">
        <v>424</v>
      </c>
      <c r="H45" s="98" t="s">
        <v>425</v>
      </c>
      <c r="I45" s="96" t="s">
        <v>66</v>
      </c>
      <c r="J45" s="96" t="s">
        <v>15</v>
      </c>
      <c r="K45" s="96" t="s">
        <v>16</v>
      </c>
      <c r="L45" s="96">
        <v>63.0</v>
      </c>
      <c r="M45" s="96" t="s">
        <v>445</v>
      </c>
      <c r="N45" s="96" t="s">
        <v>439</v>
      </c>
      <c r="O45" s="96" t="s">
        <v>446</v>
      </c>
      <c r="P45" s="96" t="s">
        <v>430</v>
      </c>
      <c r="Q45" s="99" t="str">
        <f t="shared" si="1"/>
        <v>Monday</v>
      </c>
      <c r="R45" s="96" t="s">
        <v>193</v>
      </c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</row>
    <row r="46">
      <c r="A46" s="95">
        <v>2019.0</v>
      </c>
      <c r="B46" s="96" t="s">
        <v>528</v>
      </c>
      <c r="C46" s="96">
        <v>81.0</v>
      </c>
      <c r="D46" s="97">
        <v>43729.0</v>
      </c>
      <c r="E46" s="98" t="s">
        <v>541</v>
      </c>
      <c r="F46" s="96" t="s">
        <v>519</v>
      </c>
      <c r="G46" s="98" t="s">
        <v>424</v>
      </c>
      <c r="H46" s="98" t="s">
        <v>425</v>
      </c>
      <c r="I46" s="96" t="s">
        <v>542</v>
      </c>
      <c r="J46" s="96" t="s">
        <v>15</v>
      </c>
      <c r="K46" s="96" t="s">
        <v>50</v>
      </c>
      <c r="L46" s="96">
        <v>58.0</v>
      </c>
      <c r="M46" s="96" t="s">
        <v>461</v>
      </c>
      <c r="N46" s="96" t="s">
        <v>439</v>
      </c>
      <c r="O46" s="96" t="s">
        <v>446</v>
      </c>
      <c r="P46" s="96" t="s">
        <v>430</v>
      </c>
      <c r="Q46" s="99" t="str">
        <f t="shared" si="1"/>
        <v>Saturday</v>
      </c>
      <c r="R46" s="96" t="s">
        <v>193</v>
      </c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</row>
    <row r="47">
      <c r="A47" s="95">
        <v>2019.0</v>
      </c>
      <c r="B47" s="96" t="s">
        <v>528</v>
      </c>
      <c r="C47" s="96">
        <v>83.0</v>
      </c>
      <c r="D47" s="97">
        <v>43734.0</v>
      </c>
      <c r="E47" s="96" t="s">
        <v>432</v>
      </c>
      <c r="F47" s="96" t="s">
        <v>433</v>
      </c>
      <c r="G47" s="98" t="s">
        <v>424</v>
      </c>
      <c r="H47" s="98" t="s">
        <v>425</v>
      </c>
      <c r="I47" s="96" t="s">
        <v>543</v>
      </c>
      <c r="J47" s="96" t="s">
        <v>15</v>
      </c>
      <c r="K47" s="96" t="s">
        <v>16</v>
      </c>
      <c r="L47" s="96">
        <v>58.0</v>
      </c>
      <c r="M47" s="96" t="s">
        <v>461</v>
      </c>
      <c r="N47" s="96" t="s">
        <v>439</v>
      </c>
      <c r="O47" s="96" t="s">
        <v>446</v>
      </c>
      <c r="P47" s="96" t="s">
        <v>430</v>
      </c>
      <c r="Q47" s="99" t="str">
        <f t="shared" si="1"/>
        <v>Thursday</v>
      </c>
      <c r="R47" s="96" t="s">
        <v>29</v>
      </c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</row>
    <row r="48">
      <c r="A48" s="95">
        <v>2019.0</v>
      </c>
      <c r="B48" s="96" t="s">
        <v>528</v>
      </c>
      <c r="C48" s="96">
        <v>85.0</v>
      </c>
      <c r="D48" s="97">
        <v>43736.0</v>
      </c>
      <c r="E48" s="96" t="s">
        <v>544</v>
      </c>
      <c r="F48" s="96" t="s">
        <v>480</v>
      </c>
      <c r="G48" s="96" t="s">
        <v>481</v>
      </c>
      <c r="H48" s="98" t="s">
        <v>425</v>
      </c>
      <c r="I48" s="96" t="s">
        <v>545</v>
      </c>
      <c r="J48" s="96" t="s">
        <v>15</v>
      </c>
      <c r="K48" s="96" t="s">
        <v>16</v>
      </c>
      <c r="L48" s="96">
        <v>59.0</v>
      </c>
      <c r="M48" s="96" t="s">
        <v>461</v>
      </c>
      <c r="N48" s="96" t="s">
        <v>439</v>
      </c>
      <c r="O48" s="96" t="s">
        <v>446</v>
      </c>
      <c r="P48" s="96" t="s">
        <v>430</v>
      </c>
      <c r="Q48" s="99" t="str">
        <f t="shared" si="1"/>
        <v>Saturday</v>
      </c>
      <c r="R48" s="96" t="s">
        <v>29</v>
      </c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</row>
    <row r="49">
      <c r="A49" s="95">
        <v>2019.0</v>
      </c>
      <c r="B49" s="96" t="s">
        <v>440</v>
      </c>
      <c r="C49" s="96">
        <v>86.0</v>
      </c>
      <c r="D49" s="97">
        <v>43741.0</v>
      </c>
      <c r="E49" s="98" t="s">
        <v>546</v>
      </c>
      <c r="F49" s="96" t="s">
        <v>547</v>
      </c>
      <c r="G49" s="98" t="s">
        <v>424</v>
      </c>
      <c r="H49" s="98" t="s">
        <v>425</v>
      </c>
      <c r="I49" s="96" t="s">
        <v>548</v>
      </c>
      <c r="J49" s="96" t="s">
        <v>15</v>
      </c>
      <c r="K49" s="96" t="s">
        <v>16</v>
      </c>
      <c r="L49" s="96">
        <v>66.0</v>
      </c>
      <c r="M49" s="96" t="s">
        <v>445</v>
      </c>
      <c r="N49" s="96" t="s">
        <v>428</v>
      </c>
      <c r="O49" s="96" t="s">
        <v>429</v>
      </c>
      <c r="P49" s="96" t="s">
        <v>430</v>
      </c>
      <c r="Q49" s="99" t="str">
        <f t="shared" si="1"/>
        <v>Thursday</v>
      </c>
      <c r="R49" s="96" t="s">
        <v>29</v>
      </c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</row>
    <row r="50">
      <c r="A50" s="95">
        <v>2019.0</v>
      </c>
      <c r="B50" s="96" t="s">
        <v>440</v>
      </c>
      <c r="C50" s="96">
        <v>92.0</v>
      </c>
      <c r="D50" s="97">
        <v>43758.0</v>
      </c>
      <c r="E50" s="96" t="s">
        <v>494</v>
      </c>
      <c r="F50" s="96" t="s">
        <v>549</v>
      </c>
      <c r="G50" s="98" t="s">
        <v>424</v>
      </c>
      <c r="H50" s="98" t="s">
        <v>425</v>
      </c>
      <c r="I50" s="96" t="s">
        <v>550</v>
      </c>
      <c r="J50" s="96" t="s">
        <v>15</v>
      </c>
      <c r="K50" s="96" t="s">
        <v>50</v>
      </c>
      <c r="L50" s="96">
        <v>26.0</v>
      </c>
      <c r="M50" s="96" t="s">
        <v>427</v>
      </c>
      <c r="N50" s="96" t="s">
        <v>439</v>
      </c>
      <c r="O50" s="96" t="s">
        <v>551</v>
      </c>
      <c r="P50" s="96" t="s">
        <v>430</v>
      </c>
      <c r="Q50" s="99" t="str">
        <f t="shared" si="1"/>
        <v>Sunday</v>
      </c>
      <c r="R50" s="96" t="s">
        <v>29</v>
      </c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</row>
    <row r="51">
      <c r="A51" s="95">
        <v>2019.0</v>
      </c>
      <c r="B51" s="96" t="s">
        <v>440</v>
      </c>
      <c r="C51" s="96">
        <v>95.0</v>
      </c>
      <c r="D51" s="97">
        <v>43764.0</v>
      </c>
      <c r="E51" s="96" t="s">
        <v>552</v>
      </c>
      <c r="F51" s="96" t="s">
        <v>553</v>
      </c>
      <c r="G51" s="99" t="s">
        <v>443</v>
      </c>
      <c r="H51" s="98" t="s">
        <v>425</v>
      </c>
      <c r="I51" s="96" t="s">
        <v>554</v>
      </c>
      <c r="J51" s="96" t="s">
        <v>15</v>
      </c>
      <c r="K51" s="96" t="s">
        <v>50</v>
      </c>
      <c r="L51" s="96">
        <v>28.0</v>
      </c>
      <c r="M51" s="96" t="s">
        <v>427</v>
      </c>
      <c r="N51" s="96" t="s">
        <v>428</v>
      </c>
      <c r="O51" s="96" t="s">
        <v>429</v>
      </c>
      <c r="P51" s="96" t="s">
        <v>430</v>
      </c>
      <c r="Q51" s="99" t="str">
        <f t="shared" si="1"/>
        <v>Saturday</v>
      </c>
      <c r="R51" s="96" t="s">
        <v>29</v>
      </c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</row>
    <row r="52">
      <c r="A52" s="95">
        <v>2019.0</v>
      </c>
      <c r="B52" s="96" t="s">
        <v>440</v>
      </c>
      <c r="C52" s="96">
        <v>95.0</v>
      </c>
      <c r="D52" s="97">
        <v>43764.0</v>
      </c>
      <c r="E52" s="96" t="s">
        <v>552</v>
      </c>
      <c r="F52" s="96" t="s">
        <v>553</v>
      </c>
      <c r="G52" s="99" t="s">
        <v>443</v>
      </c>
      <c r="H52" s="98" t="s">
        <v>425</v>
      </c>
      <c r="I52" s="96" t="s">
        <v>488</v>
      </c>
      <c r="J52" s="96" t="s">
        <v>15</v>
      </c>
      <c r="K52" s="96" t="s">
        <v>50</v>
      </c>
      <c r="L52" s="96">
        <v>29.0</v>
      </c>
      <c r="M52" s="96" t="s">
        <v>427</v>
      </c>
      <c r="N52" s="96" t="s">
        <v>428</v>
      </c>
      <c r="O52" s="96" t="s">
        <v>429</v>
      </c>
      <c r="P52" s="96" t="s">
        <v>430</v>
      </c>
      <c r="Q52" s="99" t="str">
        <f t="shared" si="1"/>
        <v>Saturday</v>
      </c>
      <c r="R52" s="96" t="s">
        <v>29</v>
      </c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</row>
    <row r="53">
      <c r="A53" s="95">
        <v>2019.0</v>
      </c>
      <c r="B53" s="96" t="s">
        <v>436</v>
      </c>
      <c r="C53" s="96">
        <v>17.0</v>
      </c>
      <c r="D53" s="97">
        <v>43595.0</v>
      </c>
      <c r="E53" s="96" t="s">
        <v>555</v>
      </c>
      <c r="F53" s="96" t="s">
        <v>556</v>
      </c>
      <c r="G53" s="99" t="s">
        <v>443</v>
      </c>
      <c r="H53" s="98" t="s">
        <v>425</v>
      </c>
      <c r="I53" s="96" t="s">
        <v>557</v>
      </c>
      <c r="J53" s="96" t="s">
        <v>45</v>
      </c>
      <c r="K53" s="96" t="s">
        <v>16</v>
      </c>
      <c r="L53" s="96">
        <v>26.0</v>
      </c>
      <c r="M53" s="96" t="s">
        <v>427</v>
      </c>
      <c r="N53" s="96" t="s">
        <v>428</v>
      </c>
      <c r="O53" s="96" t="s">
        <v>429</v>
      </c>
      <c r="P53" s="96" t="s">
        <v>430</v>
      </c>
      <c r="Q53" s="99" t="str">
        <f t="shared" si="1"/>
        <v>Friday</v>
      </c>
      <c r="R53" s="96" t="s">
        <v>198</v>
      </c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</row>
    <row r="54">
      <c r="A54" s="95">
        <v>2019.0</v>
      </c>
      <c r="B54" s="96" t="s">
        <v>464</v>
      </c>
      <c r="C54" s="96">
        <v>36.0</v>
      </c>
      <c r="D54" s="97">
        <v>43632.0</v>
      </c>
      <c r="E54" s="96" t="s">
        <v>558</v>
      </c>
      <c r="F54" s="96" t="s">
        <v>559</v>
      </c>
      <c r="G54" s="99" t="s">
        <v>443</v>
      </c>
      <c r="H54" s="98" t="s">
        <v>425</v>
      </c>
      <c r="I54" s="96" t="s">
        <v>560</v>
      </c>
      <c r="J54" s="96" t="s">
        <v>45</v>
      </c>
      <c r="K54" s="96" t="s">
        <v>50</v>
      </c>
      <c r="L54" s="96">
        <v>76.0</v>
      </c>
      <c r="M54" s="96" t="s">
        <v>497</v>
      </c>
      <c r="N54" s="96" t="s">
        <v>428</v>
      </c>
      <c r="O54" s="96" t="s">
        <v>429</v>
      </c>
      <c r="P54" s="96" t="s">
        <v>430</v>
      </c>
      <c r="Q54" s="99" t="str">
        <f t="shared" si="1"/>
        <v>Sunday</v>
      </c>
      <c r="R54" s="96" t="s">
        <v>198</v>
      </c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</row>
    <row r="55">
      <c r="A55" s="95">
        <v>2019.0</v>
      </c>
      <c r="B55" s="96" t="s">
        <v>464</v>
      </c>
      <c r="C55" s="96">
        <v>42.0</v>
      </c>
      <c r="D55" s="97">
        <v>43638.0</v>
      </c>
      <c r="E55" s="100" t="s">
        <v>561</v>
      </c>
      <c r="F55" s="96" t="s">
        <v>562</v>
      </c>
      <c r="G55" s="99" t="s">
        <v>443</v>
      </c>
      <c r="H55" s="98" t="s">
        <v>425</v>
      </c>
      <c r="I55" s="96" t="s">
        <v>563</v>
      </c>
      <c r="J55" s="96" t="s">
        <v>45</v>
      </c>
      <c r="K55" s="96" t="s">
        <v>16</v>
      </c>
      <c r="L55" s="96">
        <v>26.0</v>
      </c>
      <c r="M55" s="96" t="s">
        <v>427</v>
      </c>
      <c r="N55" s="96" t="s">
        <v>428</v>
      </c>
      <c r="O55" s="96" t="s">
        <v>429</v>
      </c>
      <c r="P55" s="96" t="s">
        <v>430</v>
      </c>
      <c r="Q55" s="99" t="str">
        <f t="shared" si="1"/>
        <v>Saturday</v>
      </c>
      <c r="R55" s="96" t="s">
        <v>198</v>
      </c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</row>
    <row r="56">
      <c r="A56" s="95">
        <v>2019.0</v>
      </c>
      <c r="B56" s="96" t="s">
        <v>464</v>
      </c>
      <c r="C56" s="96">
        <v>38.0</v>
      </c>
      <c r="D56" s="97">
        <v>43632.0</v>
      </c>
      <c r="E56" s="96" t="s">
        <v>564</v>
      </c>
      <c r="F56" s="96" t="s">
        <v>565</v>
      </c>
      <c r="G56" s="98" t="s">
        <v>424</v>
      </c>
      <c r="H56" s="98" t="s">
        <v>425</v>
      </c>
      <c r="I56" s="96" t="s">
        <v>566</v>
      </c>
      <c r="J56" s="96" t="s">
        <v>115</v>
      </c>
      <c r="K56" s="96" t="s">
        <v>50</v>
      </c>
      <c r="L56" s="96">
        <v>23.0</v>
      </c>
      <c r="M56" s="96" t="s">
        <v>427</v>
      </c>
      <c r="N56" s="96" t="s">
        <v>439</v>
      </c>
      <c r="O56" s="96" t="s">
        <v>446</v>
      </c>
      <c r="P56" s="96" t="s">
        <v>430</v>
      </c>
      <c r="Q56" s="99" t="str">
        <f t="shared" si="1"/>
        <v>Sunday</v>
      </c>
      <c r="R56" s="96" t="s">
        <v>198</v>
      </c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</row>
    <row r="57">
      <c r="A57" s="95">
        <v>2019.0</v>
      </c>
      <c r="B57" s="96" t="s">
        <v>421</v>
      </c>
      <c r="C57" s="96">
        <v>49.0</v>
      </c>
      <c r="D57" s="97">
        <v>43657.0</v>
      </c>
      <c r="E57" s="103" t="s">
        <v>455</v>
      </c>
      <c r="F57" s="96" t="s">
        <v>456</v>
      </c>
      <c r="G57" s="96" t="s">
        <v>443</v>
      </c>
      <c r="H57" s="98" t="s">
        <v>425</v>
      </c>
      <c r="I57" s="96" t="s">
        <v>567</v>
      </c>
      <c r="J57" s="96" t="s">
        <v>34</v>
      </c>
      <c r="K57" s="96" t="s">
        <v>50</v>
      </c>
      <c r="L57" s="96">
        <v>38.0</v>
      </c>
      <c r="M57" s="96" t="s">
        <v>454</v>
      </c>
      <c r="N57" s="96" t="s">
        <v>439</v>
      </c>
      <c r="O57" s="96" t="s">
        <v>446</v>
      </c>
      <c r="P57" s="96" t="s">
        <v>430</v>
      </c>
      <c r="Q57" s="99" t="str">
        <f t="shared" si="1"/>
        <v>Thursday</v>
      </c>
      <c r="R57" s="96" t="s">
        <v>193</v>
      </c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</row>
    <row r="58">
      <c r="A58" s="95">
        <v>2019.0</v>
      </c>
      <c r="B58" s="96" t="s">
        <v>478</v>
      </c>
      <c r="C58" s="96">
        <v>5.0</v>
      </c>
      <c r="D58" s="97">
        <v>43521.0</v>
      </c>
      <c r="E58" s="96" t="s">
        <v>568</v>
      </c>
      <c r="F58" s="96" t="s">
        <v>433</v>
      </c>
      <c r="G58" s="98" t="s">
        <v>424</v>
      </c>
      <c r="H58" s="98" t="s">
        <v>425</v>
      </c>
      <c r="I58" s="96" t="s">
        <v>569</v>
      </c>
      <c r="J58" s="96" t="s">
        <v>48</v>
      </c>
      <c r="K58" s="96" t="s">
        <v>16</v>
      </c>
      <c r="L58" s="96">
        <v>27.0</v>
      </c>
      <c r="M58" s="96" t="s">
        <v>427</v>
      </c>
      <c r="N58" s="96" t="s">
        <v>439</v>
      </c>
      <c r="O58" s="96" t="s">
        <v>446</v>
      </c>
      <c r="P58" s="96" t="s">
        <v>430</v>
      </c>
      <c r="Q58" s="99" t="str">
        <f t="shared" si="1"/>
        <v>Monday</v>
      </c>
      <c r="R58" s="96" t="s">
        <v>184</v>
      </c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</row>
    <row r="59">
      <c r="A59" s="95">
        <v>2019.0</v>
      </c>
      <c r="B59" s="96" t="s">
        <v>450</v>
      </c>
      <c r="C59" s="96">
        <v>6.0</v>
      </c>
      <c r="D59" s="97">
        <v>43530.0</v>
      </c>
      <c r="E59" s="96" t="s">
        <v>570</v>
      </c>
      <c r="F59" s="96" t="s">
        <v>571</v>
      </c>
      <c r="G59" s="98" t="s">
        <v>424</v>
      </c>
      <c r="H59" s="98" t="s">
        <v>425</v>
      </c>
      <c r="I59" s="96" t="s">
        <v>66</v>
      </c>
      <c r="J59" s="96" t="s">
        <v>48</v>
      </c>
      <c r="K59" s="96" t="s">
        <v>50</v>
      </c>
      <c r="L59" s="96">
        <v>16.0</v>
      </c>
      <c r="M59" s="96" t="s">
        <v>438</v>
      </c>
      <c r="N59" s="96" t="s">
        <v>439</v>
      </c>
      <c r="O59" s="96" t="s">
        <v>446</v>
      </c>
      <c r="P59" s="96" t="s">
        <v>430</v>
      </c>
      <c r="Q59" s="99" t="str">
        <f t="shared" si="1"/>
        <v>Wednesday</v>
      </c>
      <c r="R59" s="96" t="s">
        <v>184</v>
      </c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</row>
    <row r="60">
      <c r="A60" s="95">
        <v>2019.0</v>
      </c>
      <c r="B60" s="96" t="s">
        <v>431</v>
      </c>
      <c r="C60" s="96">
        <v>11.0</v>
      </c>
      <c r="D60" s="97">
        <v>43568.0</v>
      </c>
      <c r="E60" s="96" t="s">
        <v>572</v>
      </c>
      <c r="F60" s="96" t="s">
        <v>469</v>
      </c>
      <c r="G60" s="98" t="s">
        <v>424</v>
      </c>
      <c r="H60" s="98" t="s">
        <v>425</v>
      </c>
      <c r="I60" s="96" t="s">
        <v>573</v>
      </c>
      <c r="J60" s="96" t="s">
        <v>48</v>
      </c>
      <c r="K60" s="96" t="s">
        <v>16</v>
      </c>
      <c r="L60" s="96">
        <v>32.0</v>
      </c>
      <c r="M60" s="96" t="s">
        <v>454</v>
      </c>
      <c r="N60" s="96" t="s">
        <v>487</v>
      </c>
      <c r="O60" s="96" t="s">
        <v>487</v>
      </c>
      <c r="P60" s="96" t="s">
        <v>430</v>
      </c>
      <c r="Q60" s="99" t="str">
        <f t="shared" si="1"/>
        <v>Saturday</v>
      </c>
      <c r="R60" s="96" t="s">
        <v>198</v>
      </c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</row>
    <row r="61">
      <c r="A61" s="95">
        <v>2019.0</v>
      </c>
      <c r="B61" s="96" t="s">
        <v>431</v>
      </c>
      <c r="C61" s="96">
        <v>12.0</v>
      </c>
      <c r="D61" s="97">
        <v>43571.0</v>
      </c>
      <c r="E61" s="96" t="s">
        <v>574</v>
      </c>
      <c r="F61" s="96" t="s">
        <v>575</v>
      </c>
      <c r="G61" s="98" t="s">
        <v>424</v>
      </c>
      <c r="H61" s="98" t="s">
        <v>425</v>
      </c>
      <c r="I61" s="96" t="s">
        <v>576</v>
      </c>
      <c r="J61" s="96" t="s">
        <v>48</v>
      </c>
      <c r="K61" s="96" t="s">
        <v>50</v>
      </c>
      <c r="L61" s="96">
        <v>11.0</v>
      </c>
      <c r="M61" s="96" t="s">
        <v>438</v>
      </c>
      <c r="N61" s="96" t="s">
        <v>428</v>
      </c>
      <c r="O61" s="96" t="s">
        <v>429</v>
      </c>
      <c r="P61" s="96" t="s">
        <v>430</v>
      </c>
      <c r="Q61" s="99" t="str">
        <f t="shared" si="1"/>
        <v>Tuesday</v>
      </c>
      <c r="R61" s="96" t="s">
        <v>198</v>
      </c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</row>
    <row r="62">
      <c r="A62" s="95">
        <v>2019.0</v>
      </c>
      <c r="B62" s="96" t="s">
        <v>431</v>
      </c>
      <c r="C62" s="96">
        <v>12.0</v>
      </c>
      <c r="D62" s="97">
        <v>43571.0</v>
      </c>
      <c r="E62" s="96" t="s">
        <v>574</v>
      </c>
      <c r="F62" s="96" t="s">
        <v>575</v>
      </c>
      <c r="G62" s="98" t="s">
        <v>424</v>
      </c>
      <c r="H62" s="98" t="s">
        <v>425</v>
      </c>
      <c r="I62" s="96" t="s">
        <v>576</v>
      </c>
      <c r="J62" s="96" t="s">
        <v>48</v>
      </c>
      <c r="K62" s="96" t="s">
        <v>16</v>
      </c>
      <c r="L62" s="96">
        <v>34.0</v>
      </c>
      <c r="M62" s="96" t="s">
        <v>454</v>
      </c>
      <c r="N62" s="96" t="s">
        <v>428</v>
      </c>
      <c r="O62" s="96" t="s">
        <v>429</v>
      </c>
      <c r="P62" s="96" t="s">
        <v>430</v>
      </c>
      <c r="Q62" s="99" t="str">
        <f t="shared" si="1"/>
        <v>Tuesday</v>
      </c>
      <c r="R62" s="96" t="s">
        <v>198</v>
      </c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</row>
    <row r="63">
      <c r="A63" s="95">
        <v>2019.0</v>
      </c>
      <c r="B63" s="96" t="s">
        <v>431</v>
      </c>
      <c r="C63" s="96">
        <v>12.0</v>
      </c>
      <c r="D63" s="97">
        <v>43571.0</v>
      </c>
      <c r="E63" s="96" t="s">
        <v>574</v>
      </c>
      <c r="F63" s="96" t="s">
        <v>575</v>
      </c>
      <c r="G63" s="98" t="s">
        <v>424</v>
      </c>
      <c r="H63" s="98" t="s">
        <v>425</v>
      </c>
      <c r="I63" s="96" t="s">
        <v>576</v>
      </c>
      <c r="J63" s="96" t="s">
        <v>48</v>
      </c>
      <c r="K63" s="96" t="s">
        <v>50</v>
      </c>
      <c r="L63" s="96">
        <v>36.0</v>
      </c>
      <c r="M63" s="96" t="s">
        <v>454</v>
      </c>
      <c r="N63" s="96" t="s">
        <v>428</v>
      </c>
      <c r="O63" s="96" t="s">
        <v>429</v>
      </c>
      <c r="P63" s="96" t="s">
        <v>430</v>
      </c>
      <c r="Q63" s="99" t="str">
        <f t="shared" si="1"/>
        <v>Tuesday</v>
      </c>
      <c r="R63" s="96" t="s">
        <v>198</v>
      </c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</row>
    <row r="64">
      <c r="A64" s="95">
        <v>2019.0</v>
      </c>
      <c r="B64" s="96" t="s">
        <v>436</v>
      </c>
      <c r="C64" s="96">
        <v>16.0</v>
      </c>
      <c r="D64" s="97">
        <v>43595.0</v>
      </c>
      <c r="E64" s="96" t="s">
        <v>432</v>
      </c>
      <c r="F64" s="96" t="s">
        <v>433</v>
      </c>
      <c r="G64" s="98" t="s">
        <v>424</v>
      </c>
      <c r="H64" s="98" t="s">
        <v>425</v>
      </c>
      <c r="I64" s="96" t="s">
        <v>577</v>
      </c>
      <c r="J64" s="96" t="s">
        <v>48</v>
      </c>
      <c r="K64" s="96" t="s">
        <v>16</v>
      </c>
      <c r="L64" s="96">
        <v>49.0</v>
      </c>
      <c r="M64" s="96" t="s">
        <v>472</v>
      </c>
      <c r="N64" s="96" t="s">
        <v>428</v>
      </c>
      <c r="O64" s="96" t="s">
        <v>429</v>
      </c>
      <c r="P64" s="96" t="s">
        <v>430</v>
      </c>
      <c r="Q64" s="99" t="str">
        <f t="shared" si="1"/>
        <v>Friday</v>
      </c>
      <c r="R64" s="96" t="s">
        <v>198</v>
      </c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</row>
    <row r="65">
      <c r="A65" s="95">
        <v>2019.0</v>
      </c>
      <c r="B65" s="96" t="s">
        <v>436</v>
      </c>
      <c r="C65" s="96">
        <v>21.0</v>
      </c>
      <c r="D65" s="97">
        <v>43598.0</v>
      </c>
      <c r="E65" s="96" t="s">
        <v>578</v>
      </c>
      <c r="F65" s="96" t="s">
        <v>579</v>
      </c>
      <c r="G65" s="98" t="s">
        <v>424</v>
      </c>
      <c r="H65" s="98" t="s">
        <v>425</v>
      </c>
      <c r="I65" s="96" t="s">
        <v>580</v>
      </c>
      <c r="J65" s="96" t="s">
        <v>48</v>
      </c>
      <c r="K65" s="96" t="s">
        <v>16</v>
      </c>
      <c r="L65" s="96">
        <v>26.0</v>
      </c>
      <c r="M65" s="96" t="s">
        <v>427</v>
      </c>
      <c r="N65" s="96" t="s">
        <v>439</v>
      </c>
      <c r="O65" s="96" t="s">
        <v>473</v>
      </c>
      <c r="P65" s="96" t="s">
        <v>430</v>
      </c>
      <c r="Q65" s="99" t="str">
        <f t="shared" si="1"/>
        <v>Monday</v>
      </c>
      <c r="R65" s="96" t="s">
        <v>198</v>
      </c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</row>
    <row r="66">
      <c r="A66" s="95">
        <v>2019.0</v>
      </c>
      <c r="B66" s="96" t="s">
        <v>436</v>
      </c>
      <c r="C66" s="96">
        <v>21.0</v>
      </c>
      <c r="D66" s="97">
        <v>43598.0</v>
      </c>
      <c r="E66" s="96" t="s">
        <v>578</v>
      </c>
      <c r="F66" s="96" t="s">
        <v>579</v>
      </c>
      <c r="G66" s="98" t="s">
        <v>424</v>
      </c>
      <c r="H66" s="98" t="s">
        <v>425</v>
      </c>
      <c r="I66" s="99" t="s">
        <v>581</v>
      </c>
      <c r="J66" s="99" t="s">
        <v>48</v>
      </c>
      <c r="K66" s="96" t="s">
        <v>16</v>
      </c>
      <c r="L66" s="96">
        <v>27.0</v>
      </c>
      <c r="M66" s="96" t="s">
        <v>427</v>
      </c>
      <c r="N66" s="96" t="s">
        <v>439</v>
      </c>
      <c r="O66" s="96" t="s">
        <v>473</v>
      </c>
      <c r="P66" s="96" t="s">
        <v>430</v>
      </c>
      <c r="Q66" s="99" t="str">
        <f t="shared" si="1"/>
        <v>Monday</v>
      </c>
      <c r="R66" s="96" t="s">
        <v>198</v>
      </c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</row>
    <row r="67">
      <c r="A67" s="95">
        <v>2019.0</v>
      </c>
      <c r="B67" s="96" t="s">
        <v>436</v>
      </c>
      <c r="C67" s="96">
        <v>23.0</v>
      </c>
      <c r="D67" s="97">
        <v>43602.0</v>
      </c>
      <c r="E67" s="96" t="s">
        <v>496</v>
      </c>
      <c r="F67" s="96" t="s">
        <v>456</v>
      </c>
      <c r="G67" s="99" t="s">
        <v>443</v>
      </c>
      <c r="H67" s="98" t="s">
        <v>425</v>
      </c>
      <c r="I67" s="96" t="s">
        <v>582</v>
      </c>
      <c r="J67" s="96" t="s">
        <v>48</v>
      </c>
      <c r="K67" s="96" t="s">
        <v>50</v>
      </c>
      <c r="L67" s="96">
        <v>17.0</v>
      </c>
      <c r="M67" s="96" t="s">
        <v>438</v>
      </c>
      <c r="N67" s="96" t="s">
        <v>439</v>
      </c>
      <c r="O67" s="96" t="s">
        <v>446</v>
      </c>
      <c r="P67" s="96" t="s">
        <v>430</v>
      </c>
      <c r="Q67" s="99" t="str">
        <f t="shared" si="1"/>
        <v>Friday</v>
      </c>
      <c r="R67" s="96" t="s">
        <v>198</v>
      </c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</row>
    <row r="68">
      <c r="A68" s="95">
        <v>2019.0</v>
      </c>
      <c r="B68" s="96" t="s">
        <v>436</v>
      </c>
      <c r="C68" s="96">
        <v>28.0</v>
      </c>
      <c r="D68" s="97">
        <v>43613.0</v>
      </c>
      <c r="E68" s="96" t="s">
        <v>583</v>
      </c>
      <c r="F68" s="96" t="s">
        <v>433</v>
      </c>
      <c r="G68" s="98" t="s">
        <v>424</v>
      </c>
      <c r="H68" s="98" t="s">
        <v>425</v>
      </c>
      <c r="I68" s="96" t="s">
        <v>584</v>
      </c>
      <c r="J68" s="96" t="s">
        <v>48</v>
      </c>
      <c r="K68" s="96" t="s">
        <v>16</v>
      </c>
      <c r="L68" s="96">
        <v>20.0</v>
      </c>
      <c r="M68" s="96" t="s">
        <v>427</v>
      </c>
      <c r="N68" s="96" t="s">
        <v>428</v>
      </c>
      <c r="O68" s="96" t="s">
        <v>463</v>
      </c>
      <c r="P68" s="96" t="s">
        <v>430</v>
      </c>
      <c r="Q68" s="99" t="str">
        <f t="shared" si="1"/>
        <v>Tuesday</v>
      </c>
      <c r="R68" s="96" t="s">
        <v>198</v>
      </c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</row>
    <row r="69">
      <c r="A69" s="95">
        <v>2019.0</v>
      </c>
      <c r="B69" s="96" t="s">
        <v>436</v>
      </c>
      <c r="C69" s="96">
        <v>28.0</v>
      </c>
      <c r="D69" s="97">
        <v>43613.0</v>
      </c>
      <c r="E69" s="96" t="s">
        <v>583</v>
      </c>
      <c r="F69" s="96" t="s">
        <v>433</v>
      </c>
      <c r="G69" s="98" t="s">
        <v>424</v>
      </c>
      <c r="H69" s="98" t="s">
        <v>425</v>
      </c>
      <c r="I69" s="96" t="s">
        <v>584</v>
      </c>
      <c r="J69" s="96" t="s">
        <v>48</v>
      </c>
      <c r="K69" s="96" t="s">
        <v>16</v>
      </c>
      <c r="L69" s="96">
        <v>21.0</v>
      </c>
      <c r="M69" s="96" t="s">
        <v>427</v>
      </c>
      <c r="N69" s="96" t="s">
        <v>428</v>
      </c>
      <c r="O69" s="96" t="s">
        <v>463</v>
      </c>
      <c r="P69" s="96" t="s">
        <v>430</v>
      </c>
      <c r="Q69" s="99" t="str">
        <f t="shared" si="1"/>
        <v>Tuesday</v>
      </c>
      <c r="R69" s="96" t="s">
        <v>198</v>
      </c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</row>
    <row r="70">
      <c r="A70" s="95">
        <v>2019.0</v>
      </c>
      <c r="B70" s="96" t="s">
        <v>464</v>
      </c>
      <c r="C70" s="96">
        <v>30.0</v>
      </c>
      <c r="D70" s="97">
        <v>43617.0</v>
      </c>
      <c r="E70" s="96" t="s">
        <v>558</v>
      </c>
      <c r="F70" s="96" t="s">
        <v>559</v>
      </c>
      <c r="G70" s="99" t="s">
        <v>443</v>
      </c>
      <c r="H70" s="98" t="s">
        <v>425</v>
      </c>
      <c r="I70" s="96" t="s">
        <v>576</v>
      </c>
      <c r="J70" s="96" t="s">
        <v>48</v>
      </c>
      <c r="K70" s="96" t="s">
        <v>50</v>
      </c>
      <c r="L70" s="96">
        <v>51.0</v>
      </c>
      <c r="M70" s="96" t="s">
        <v>461</v>
      </c>
      <c r="N70" s="96" t="s">
        <v>439</v>
      </c>
      <c r="O70" s="96" t="s">
        <v>446</v>
      </c>
      <c r="P70" s="96" t="s">
        <v>430</v>
      </c>
      <c r="Q70" s="99" t="str">
        <f t="shared" si="1"/>
        <v>Saturday</v>
      </c>
      <c r="R70" s="96" t="s">
        <v>198</v>
      </c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</row>
    <row r="71">
      <c r="A71" s="95">
        <v>2019.0</v>
      </c>
      <c r="B71" s="96" t="s">
        <v>464</v>
      </c>
      <c r="C71" s="96">
        <v>35.0</v>
      </c>
      <c r="D71" s="97">
        <v>43631.0</v>
      </c>
      <c r="E71" s="96" t="s">
        <v>544</v>
      </c>
      <c r="F71" s="96" t="s">
        <v>585</v>
      </c>
      <c r="G71" s="98" t="s">
        <v>424</v>
      </c>
      <c r="H71" s="98" t="s">
        <v>425</v>
      </c>
      <c r="I71" s="96" t="s">
        <v>586</v>
      </c>
      <c r="J71" s="96" t="s">
        <v>48</v>
      </c>
      <c r="K71" s="96" t="s">
        <v>16</v>
      </c>
      <c r="L71" s="96">
        <v>69.0</v>
      </c>
      <c r="M71" s="96" t="s">
        <v>445</v>
      </c>
      <c r="N71" s="96" t="s">
        <v>487</v>
      </c>
      <c r="O71" s="96" t="s">
        <v>487</v>
      </c>
      <c r="P71" s="96" t="s">
        <v>430</v>
      </c>
      <c r="Q71" s="99" t="str">
        <f t="shared" si="1"/>
        <v>Saturday</v>
      </c>
      <c r="R71" s="96" t="s">
        <v>198</v>
      </c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</row>
    <row r="72">
      <c r="A72" s="95">
        <v>2019.0</v>
      </c>
      <c r="B72" s="96" t="s">
        <v>421</v>
      </c>
      <c r="C72" s="96">
        <v>48.0</v>
      </c>
      <c r="D72" s="97">
        <v>43656.0</v>
      </c>
      <c r="E72" s="96" t="s">
        <v>587</v>
      </c>
      <c r="F72" s="96" t="s">
        <v>588</v>
      </c>
      <c r="G72" s="98" t="s">
        <v>424</v>
      </c>
      <c r="H72" s="98" t="s">
        <v>425</v>
      </c>
      <c r="I72" s="96" t="s">
        <v>249</v>
      </c>
      <c r="J72" s="96" t="s">
        <v>48</v>
      </c>
      <c r="K72" s="96" t="s">
        <v>50</v>
      </c>
      <c r="L72" s="96">
        <v>28.0</v>
      </c>
      <c r="M72" s="96" t="s">
        <v>427</v>
      </c>
      <c r="N72" s="96" t="s">
        <v>439</v>
      </c>
      <c r="O72" s="96" t="s">
        <v>551</v>
      </c>
      <c r="P72" s="96" t="s">
        <v>430</v>
      </c>
      <c r="Q72" s="99" t="str">
        <f t="shared" si="1"/>
        <v>Wednesday</v>
      </c>
      <c r="R72" s="96" t="s">
        <v>193</v>
      </c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</row>
    <row r="73">
      <c r="A73" s="95">
        <v>2019.0</v>
      </c>
      <c r="B73" s="96" t="s">
        <v>421</v>
      </c>
      <c r="C73" s="96">
        <v>52.0</v>
      </c>
      <c r="D73" s="97">
        <v>43666.0</v>
      </c>
      <c r="E73" s="96" t="s">
        <v>589</v>
      </c>
      <c r="F73" s="96" t="s">
        <v>579</v>
      </c>
      <c r="G73" s="98" t="s">
        <v>424</v>
      </c>
      <c r="H73" s="98" t="s">
        <v>425</v>
      </c>
      <c r="I73" s="96" t="s">
        <v>569</v>
      </c>
      <c r="J73" s="96" t="s">
        <v>48</v>
      </c>
      <c r="K73" s="96" t="s">
        <v>16</v>
      </c>
      <c r="L73" s="96">
        <v>29.0</v>
      </c>
      <c r="M73" s="96" t="s">
        <v>427</v>
      </c>
      <c r="N73" s="96" t="s">
        <v>428</v>
      </c>
      <c r="O73" s="96" t="s">
        <v>473</v>
      </c>
      <c r="P73" s="96" t="s">
        <v>430</v>
      </c>
      <c r="Q73" s="99" t="str">
        <f t="shared" si="1"/>
        <v>Saturday</v>
      </c>
      <c r="R73" s="96" t="s">
        <v>193</v>
      </c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</row>
    <row r="74">
      <c r="A74" s="95">
        <v>2019.0</v>
      </c>
      <c r="B74" s="96" t="s">
        <v>514</v>
      </c>
      <c r="C74" s="96">
        <v>64.0</v>
      </c>
      <c r="D74" s="97">
        <v>43689.0</v>
      </c>
      <c r="E74" s="96" t="s">
        <v>496</v>
      </c>
      <c r="F74" s="96" t="s">
        <v>456</v>
      </c>
      <c r="G74" s="99" t="s">
        <v>443</v>
      </c>
      <c r="H74" s="98" t="s">
        <v>425</v>
      </c>
      <c r="I74" s="96" t="s">
        <v>576</v>
      </c>
      <c r="J74" s="96" t="s">
        <v>48</v>
      </c>
      <c r="K74" s="96" t="s">
        <v>50</v>
      </c>
      <c r="L74" s="96">
        <v>27.0</v>
      </c>
      <c r="M74" s="96" t="s">
        <v>427</v>
      </c>
      <c r="N74" s="96" t="s">
        <v>439</v>
      </c>
      <c r="O74" s="96" t="s">
        <v>446</v>
      </c>
      <c r="P74" s="96" t="s">
        <v>430</v>
      </c>
      <c r="Q74" s="99" t="str">
        <f t="shared" si="1"/>
        <v>Monday</v>
      </c>
      <c r="R74" s="96" t="s">
        <v>193</v>
      </c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</row>
    <row r="75">
      <c r="A75" s="95">
        <v>2019.0</v>
      </c>
      <c r="B75" s="96" t="s">
        <v>514</v>
      </c>
      <c r="C75" s="96">
        <v>70.0</v>
      </c>
      <c r="D75" s="97">
        <v>43703.0</v>
      </c>
      <c r="E75" s="98" t="s">
        <v>540</v>
      </c>
      <c r="F75" s="96" t="s">
        <v>519</v>
      </c>
      <c r="G75" s="98" t="s">
        <v>424</v>
      </c>
      <c r="H75" s="98" t="s">
        <v>425</v>
      </c>
      <c r="I75" s="96" t="s">
        <v>590</v>
      </c>
      <c r="J75" s="96" t="s">
        <v>48</v>
      </c>
      <c r="K75" s="96" t="s">
        <v>50</v>
      </c>
      <c r="L75" s="96">
        <v>73.0</v>
      </c>
      <c r="M75" s="96" t="s">
        <v>497</v>
      </c>
      <c r="N75" s="96" t="s">
        <v>439</v>
      </c>
      <c r="O75" s="96" t="s">
        <v>551</v>
      </c>
      <c r="P75" s="96" t="s">
        <v>430</v>
      </c>
      <c r="Q75" s="99" t="str">
        <f t="shared" si="1"/>
        <v>Monday</v>
      </c>
      <c r="R75" s="96" t="s">
        <v>193</v>
      </c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</row>
    <row r="76">
      <c r="A76" s="95">
        <v>2019.0</v>
      </c>
      <c r="B76" s="96" t="s">
        <v>514</v>
      </c>
      <c r="C76" s="96">
        <v>71.0</v>
      </c>
      <c r="D76" s="97">
        <v>43703.0</v>
      </c>
      <c r="E76" s="96" t="s">
        <v>535</v>
      </c>
      <c r="F76" s="96" t="s">
        <v>535</v>
      </c>
      <c r="G76" s="98" t="s">
        <v>424</v>
      </c>
      <c r="H76" s="98" t="s">
        <v>425</v>
      </c>
      <c r="I76" s="96" t="s">
        <v>591</v>
      </c>
      <c r="J76" s="96" t="s">
        <v>48</v>
      </c>
      <c r="K76" s="96" t="s">
        <v>16</v>
      </c>
      <c r="L76" s="96">
        <v>62.0</v>
      </c>
      <c r="M76" s="96" t="s">
        <v>445</v>
      </c>
      <c r="N76" s="96" t="s">
        <v>487</v>
      </c>
      <c r="O76" s="96" t="s">
        <v>487</v>
      </c>
      <c r="P76" s="96" t="s">
        <v>430</v>
      </c>
      <c r="Q76" s="99" t="str">
        <f t="shared" si="1"/>
        <v>Monday</v>
      </c>
      <c r="R76" s="96" t="s">
        <v>193</v>
      </c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</row>
    <row r="77">
      <c r="A77" s="95">
        <v>2019.0</v>
      </c>
      <c r="B77" s="96" t="s">
        <v>514</v>
      </c>
      <c r="C77" s="96">
        <v>72.0</v>
      </c>
      <c r="D77" s="97">
        <v>43708.0</v>
      </c>
      <c r="E77" s="96" t="s">
        <v>592</v>
      </c>
      <c r="F77" s="96" t="s">
        <v>433</v>
      </c>
      <c r="G77" s="98" t="s">
        <v>424</v>
      </c>
      <c r="H77" s="98" t="s">
        <v>425</v>
      </c>
      <c r="I77" s="96" t="s">
        <v>593</v>
      </c>
      <c r="J77" s="96" t="s">
        <v>48</v>
      </c>
      <c r="K77" s="96" t="s">
        <v>16</v>
      </c>
      <c r="L77" s="96">
        <v>26.0</v>
      </c>
      <c r="M77" s="96" t="s">
        <v>427</v>
      </c>
      <c r="N77" s="96" t="s">
        <v>439</v>
      </c>
      <c r="O77" s="96" t="s">
        <v>446</v>
      </c>
      <c r="P77" s="96" t="s">
        <v>430</v>
      </c>
      <c r="Q77" s="99" t="str">
        <f t="shared" si="1"/>
        <v>Saturday</v>
      </c>
      <c r="R77" s="96" t="s">
        <v>193</v>
      </c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</row>
    <row r="78">
      <c r="A78" s="95">
        <v>2019.0</v>
      </c>
      <c r="B78" s="96" t="s">
        <v>528</v>
      </c>
      <c r="C78" s="96">
        <v>82.0</v>
      </c>
      <c r="D78" s="97">
        <v>43731.0</v>
      </c>
      <c r="E78" s="98" t="s">
        <v>594</v>
      </c>
      <c r="F78" s="96" t="s">
        <v>456</v>
      </c>
      <c r="G78" s="99" t="s">
        <v>443</v>
      </c>
      <c r="H78" s="98" t="s">
        <v>425</v>
      </c>
      <c r="I78" s="96" t="s">
        <v>595</v>
      </c>
      <c r="J78" s="96" t="s">
        <v>48</v>
      </c>
      <c r="K78" s="96" t="s">
        <v>50</v>
      </c>
      <c r="L78" s="96">
        <v>20.0</v>
      </c>
      <c r="M78" s="96" t="s">
        <v>427</v>
      </c>
      <c r="N78" s="96" t="s">
        <v>439</v>
      </c>
      <c r="O78" s="96" t="s">
        <v>446</v>
      </c>
      <c r="P78" s="96" t="s">
        <v>430</v>
      </c>
      <c r="Q78" s="99" t="str">
        <f t="shared" si="1"/>
        <v>Monday</v>
      </c>
      <c r="R78" s="96" t="s">
        <v>193</v>
      </c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</row>
    <row r="79">
      <c r="A79" s="95">
        <v>2019.0</v>
      </c>
      <c r="B79" s="96" t="s">
        <v>528</v>
      </c>
      <c r="C79" s="96">
        <v>84.0</v>
      </c>
      <c r="D79" s="97">
        <v>43736.0</v>
      </c>
      <c r="E79" s="98" t="s">
        <v>596</v>
      </c>
      <c r="F79" s="96" t="s">
        <v>597</v>
      </c>
      <c r="G79" s="99" t="s">
        <v>443</v>
      </c>
      <c r="H79" s="98" t="s">
        <v>425</v>
      </c>
      <c r="I79" s="96" t="s">
        <v>598</v>
      </c>
      <c r="J79" s="96" t="s">
        <v>48</v>
      </c>
      <c r="K79" s="96" t="s">
        <v>50</v>
      </c>
      <c r="L79" s="96">
        <v>26.0</v>
      </c>
      <c r="M79" s="96" t="s">
        <v>427</v>
      </c>
      <c r="N79" s="96" t="s">
        <v>439</v>
      </c>
      <c r="O79" s="96" t="s">
        <v>446</v>
      </c>
      <c r="P79" s="96" t="s">
        <v>430</v>
      </c>
      <c r="Q79" s="99" t="str">
        <f t="shared" si="1"/>
        <v>Saturday</v>
      </c>
      <c r="R79" s="96" t="s">
        <v>29</v>
      </c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</row>
    <row r="80">
      <c r="A80" s="95">
        <v>2019.0</v>
      </c>
      <c r="B80" s="96" t="s">
        <v>440</v>
      </c>
      <c r="C80" s="96">
        <v>88.0</v>
      </c>
      <c r="D80" s="97">
        <v>43745.0</v>
      </c>
      <c r="E80" s="96" t="s">
        <v>599</v>
      </c>
      <c r="F80" s="98" t="s">
        <v>600</v>
      </c>
      <c r="G80" s="96" t="s">
        <v>523</v>
      </c>
      <c r="H80" s="98" t="s">
        <v>425</v>
      </c>
      <c r="I80" s="96" t="s">
        <v>601</v>
      </c>
      <c r="J80" s="96" t="s">
        <v>48</v>
      </c>
      <c r="K80" s="96" t="s">
        <v>50</v>
      </c>
      <c r="L80" s="96">
        <v>65.0</v>
      </c>
      <c r="M80" s="96" t="s">
        <v>445</v>
      </c>
      <c r="N80" s="96" t="s">
        <v>439</v>
      </c>
      <c r="O80" s="96" t="s">
        <v>429</v>
      </c>
      <c r="P80" s="96" t="s">
        <v>430</v>
      </c>
      <c r="Q80" s="99" t="str">
        <f t="shared" si="1"/>
        <v>Monday</v>
      </c>
      <c r="R80" s="96" t="s">
        <v>29</v>
      </c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</row>
    <row r="81">
      <c r="A81" s="95">
        <v>2019.0</v>
      </c>
      <c r="B81" s="96" t="s">
        <v>440</v>
      </c>
      <c r="C81" s="96">
        <v>88.0</v>
      </c>
      <c r="D81" s="97">
        <v>43745.0</v>
      </c>
      <c r="E81" s="96" t="s">
        <v>599</v>
      </c>
      <c r="F81" s="98" t="s">
        <v>600</v>
      </c>
      <c r="G81" s="96" t="s">
        <v>523</v>
      </c>
      <c r="H81" s="98" t="s">
        <v>425</v>
      </c>
      <c r="I81" s="96" t="s">
        <v>576</v>
      </c>
      <c r="J81" s="96" t="s">
        <v>48</v>
      </c>
      <c r="K81" s="96" t="s">
        <v>16</v>
      </c>
      <c r="L81" s="96">
        <v>19.0</v>
      </c>
      <c r="M81" s="96" t="s">
        <v>438</v>
      </c>
      <c r="N81" s="96" t="s">
        <v>439</v>
      </c>
      <c r="O81" s="96" t="s">
        <v>429</v>
      </c>
      <c r="P81" s="96" t="s">
        <v>430</v>
      </c>
      <c r="Q81" s="99" t="str">
        <f t="shared" si="1"/>
        <v>Monday</v>
      </c>
      <c r="R81" s="96" t="s">
        <v>29</v>
      </c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</row>
    <row r="82">
      <c r="A82" s="95">
        <v>2019.0</v>
      </c>
      <c r="B82" s="96" t="s">
        <v>440</v>
      </c>
      <c r="C82" s="96">
        <v>91.0</v>
      </c>
      <c r="D82" s="97">
        <v>43757.0</v>
      </c>
      <c r="E82" s="96" t="s">
        <v>602</v>
      </c>
      <c r="F82" s="96" t="s">
        <v>603</v>
      </c>
      <c r="G82" s="98" t="s">
        <v>424</v>
      </c>
      <c r="H82" s="98" t="s">
        <v>425</v>
      </c>
      <c r="I82" s="96" t="s">
        <v>604</v>
      </c>
      <c r="J82" s="96" t="s">
        <v>48</v>
      </c>
      <c r="K82" s="96" t="s">
        <v>16</v>
      </c>
      <c r="L82" s="96">
        <v>45.0</v>
      </c>
      <c r="M82" s="96" t="s">
        <v>472</v>
      </c>
      <c r="N82" s="96" t="s">
        <v>439</v>
      </c>
      <c r="O82" s="96" t="s">
        <v>483</v>
      </c>
      <c r="P82" s="96" t="s">
        <v>430</v>
      </c>
      <c r="Q82" s="99" t="str">
        <f t="shared" si="1"/>
        <v>Saturday</v>
      </c>
      <c r="R82" s="96" t="s">
        <v>29</v>
      </c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</row>
    <row r="83">
      <c r="A83" s="95">
        <v>2019.0</v>
      </c>
      <c r="B83" s="96" t="s">
        <v>440</v>
      </c>
      <c r="C83" s="96">
        <v>93.0</v>
      </c>
      <c r="D83" s="97">
        <v>43758.0</v>
      </c>
      <c r="E83" s="96" t="s">
        <v>605</v>
      </c>
      <c r="F83" s="96" t="s">
        <v>508</v>
      </c>
      <c r="G83" s="98" t="s">
        <v>424</v>
      </c>
      <c r="H83" s="98" t="s">
        <v>425</v>
      </c>
      <c r="I83" s="96" t="s">
        <v>606</v>
      </c>
      <c r="J83" s="96" t="s">
        <v>48</v>
      </c>
      <c r="K83" s="96" t="s">
        <v>16</v>
      </c>
      <c r="L83" s="96">
        <v>22.0</v>
      </c>
      <c r="M83" s="96" t="s">
        <v>427</v>
      </c>
      <c r="N83" s="96" t="s">
        <v>428</v>
      </c>
      <c r="O83" s="96" t="s">
        <v>429</v>
      </c>
      <c r="P83" s="96" t="s">
        <v>430</v>
      </c>
      <c r="Q83" s="99" t="str">
        <f t="shared" si="1"/>
        <v>Sunday</v>
      </c>
      <c r="R83" s="96" t="s">
        <v>29</v>
      </c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</row>
    <row r="84">
      <c r="A84" s="95">
        <v>2019.0</v>
      </c>
      <c r="B84" s="96" t="s">
        <v>440</v>
      </c>
      <c r="C84" s="96">
        <v>94.0</v>
      </c>
      <c r="D84" s="97">
        <v>43764.0</v>
      </c>
      <c r="E84" s="96" t="s">
        <v>558</v>
      </c>
      <c r="F84" s="96" t="s">
        <v>559</v>
      </c>
      <c r="G84" s="99" t="s">
        <v>443</v>
      </c>
      <c r="H84" s="98" t="s">
        <v>425</v>
      </c>
      <c r="I84" s="96" t="s">
        <v>569</v>
      </c>
      <c r="J84" s="96" t="s">
        <v>48</v>
      </c>
      <c r="K84" s="96" t="s">
        <v>50</v>
      </c>
      <c r="L84" s="96">
        <v>62.0</v>
      </c>
      <c r="M84" s="96" t="s">
        <v>445</v>
      </c>
      <c r="N84" s="96" t="s">
        <v>439</v>
      </c>
      <c r="O84" s="96" t="s">
        <v>446</v>
      </c>
      <c r="P84" s="96" t="s">
        <v>430</v>
      </c>
      <c r="Q84" s="99" t="str">
        <f t="shared" si="1"/>
        <v>Saturday</v>
      </c>
      <c r="R84" s="96" t="s">
        <v>29</v>
      </c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</row>
    <row r="85">
      <c r="A85" s="95">
        <v>2019.0</v>
      </c>
      <c r="B85" s="96" t="s">
        <v>464</v>
      </c>
      <c r="C85" s="96">
        <v>33.0</v>
      </c>
      <c r="D85" s="97">
        <v>43630.0</v>
      </c>
      <c r="E85" s="96" t="s">
        <v>607</v>
      </c>
      <c r="F85" s="96" t="s">
        <v>469</v>
      </c>
      <c r="G85" s="98" t="s">
        <v>424</v>
      </c>
      <c r="H85" s="98" t="s">
        <v>425</v>
      </c>
      <c r="I85" s="96" t="s">
        <v>608</v>
      </c>
      <c r="J85" s="96" t="s">
        <v>81</v>
      </c>
      <c r="K85" s="96" t="s">
        <v>50</v>
      </c>
      <c r="L85" s="96">
        <v>63.0</v>
      </c>
      <c r="M85" s="96" t="s">
        <v>445</v>
      </c>
      <c r="N85" s="96" t="s">
        <v>487</v>
      </c>
      <c r="O85" s="96" t="s">
        <v>487</v>
      </c>
      <c r="P85" s="96" t="s">
        <v>430</v>
      </c>
      <c r="Q85" s="99" t="str">
        <f t="shared" si="1"/>
        <v>Friday</v>
      </c>
      <c r="R85" s="96" t="s">
        <v>198</v>
      </c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</row>
    <row r="86">
      <c r="A86" s="95">
        <v>2019.0</v>
      </c>
      <c r="B86" s="96" t="s">
        <v>464</v>
      </c>
      <c r="C86" s="96">
        <v>44.0</v>
      </c>
      <c r="D86" s="97">
        <v>43640.0</v>
      </c>
      <c r="E86" s="96" t="s">
        <v>609</v>
      </c>
      <c r="F86" s="96" t="s">
        <v>610</v>
      </c>
      <c r="G86" s="99" t="s">
        <v>443</v>
      </c>
      <c r="H86" s="98" t="s">
        <v>425</v>
      </c>
      <c r="I86" s="96" t="s">
        <v>611</v>
      </c>
      <c r="J86" s="96" t="s">
        <v>81</v>
      </c>
      <c r="K86" s="96" t="s">
        <v>50</v>
      </c>
      <c r="L86" s="96">
        <v>49.0</v>
      </c>
      <c r="M86" s="96" t="s">
        <v>472</v>
      </c>
      <c r="N86" s="96" t="s">
        <v>439</v>
      </c>
      <c r="O86" s="96" t="s">
        <v>551</v>
      </c>
      <c r="P86" s="96" t="s">
        <v>430</v>
      </c>
      <c r="Q86" s="99" t="str">
        <f t="shared" si="1"/>
        <v>Monday</v>
      </c>
      <c r="R86" s="96" t="s">
        <v>193</v>
      </c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</row>
    <row r="87">
      <c r="A87" s="95">
        <v>2019.0</v>
      </c>
      <c r="B87" s="96" t="s">
        <v>421</v>
      </c>
      <c r="C87" s="96">
        <v>57.0</v>
      </c>
      <c r="D87" s="97">
        <v>43676.0</v>
      </c>
      <c r="E87" s="96" t="s">
        <v>612</v>
      </c>
      <c r="F87" s="96" t="s">
        <v>613</v>
      </c>
      <c r="G87" s="96" t="s">
        <v>523</v>
      </c>
      <c r="H87" s="98" t="s">
        <v>425</v>
      </c>
      <c r="I87" s="96" t="s">
        <v>614</v>
      </c>
      <c r="J87" s="96" t="s">
        <v>81</v>
      </c>
      <c r="K87" s="96" t="s">
        <v>16</v>
      </c>
      <c r="L87" s="96">
        <v>64.0</v>
      </c>
      <c r="M87" s="96" t="s">
        <v>445</v>
      </c>
      <c r="N87" s="96" t="s">
        <v>439</v>
      </c>
      <c r="O87" s="96" t="s">
        <v>551</v>
      </c>
      <c r="P87" s="96" t="s">
        <v>430</v>
      </c>
      <c r="Q87" s="99" t="str">
        <f t="shared" si="1"/>
        <v>Tuesday</v>
      </c>
      <c r="R87" s="96" t="s">
        <v>193</v>
      </c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</row>
    <row r="88">
      <c r="A88" s="95">
        <v>2019.0</v>
      </c>
      <c r="B88" s="96" t="s">
        <v>528</v>
      </c>
      <c r="C88" s="96">
        <v>76.0</v>
      </c>
      <c r="D88" s="97">
        <v>43713.0</v>
      </c>
      <c r="E88" s="96" t="s">
        <v>494</v>
      </c>
      <c r="F88" s="96" t="s">
        <v>549</v>
      </c>
      <c r="G88" s="98" t="s">
        <v>424</v>
      </c>
      <c r="H88" s="98" t="s">
        <v>425</v>
      </c>
      <c r="I88" s="98" t="s">
        <v>615</v>
      </c>
      <c r="J88" s="96" t="s">
        <v>81</v>
      </c>
      <c r="K88" s="96" t="s">
        <v>16</v>
      </c>
      <c r="L88" s="96">
        <v>38.0</v>
      </c>
      <c r="M88" s="96" t="s">
        <v>454</v>
      </c>
      <c r="N88" s="96" t="s">
        <v>439</v>
      </c>
      <c r="O88" s="96" t="s">
        <v>446</v>
      </c>
      <c r="P88" s="96" t="s">
        <v>430</v>
      </c>
      <c r="Q88" s="99" t="str">
        <f t="shared" si="1"/>
        <v>Thursday</v>
      </c>
      <c r="R88" s="96" t="s">
        <v>193</v>
      </c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</row>
    <row r="89">
      <c r="A89" s="95">
        <v>2019.0</v>
      </c>
      <c r="B89" s="96" t="s">
        <v>421</v>
      </c>
      <c r="C89" s="96">
        <v>50.0</v>
      </c>
      <c r="D89" s="97">
        <v>43659.0</v>
      </c>
      <c r="E89" s="96" t="s">
        <v>616</v>
      </c>
      <c r="F89" s="96" t="s">
        <v>617</v>
      </c>
      <c r="G89" s="99" t="s">
        <v>443</v>
      </c>
      <c r="H89" s="98" t="s">
        <v>425</v>
      </c>
      <c r="I89" s="98" t="s">
        <v>618</v>
      </c>
      <c r="J89" s="96" t="s">
        <v>60</v>
      </c>
      <c r="K89" s="96" t="s">
        <v>50</v>
      </c>
      <c r="L89" s="96">
        <v>58.0</v>
      </c>
      <c r="M89" s="96" t="s">
        <v>461</v>
      </c>
      <c r="N89" s="96" t="s">
        <v>439</v>
      </c>
      <c r="O89" s="96" t="s">
        <v>446</v>
      </c>
      <c r="P89" s="96" t="s">
        <v>430</v>
      </c>
      <c r="Q89" s="99" t="str">
        <f t="shared" si="1"/>
        <v>Saturday</v>
      </c>
      <c r="R89" s="96" t="s">
        <v>193</v>
      </c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</row>
    <row r="90">
      <c r="A90" s="95">
        <v>2019.0</v>
      </c>
      <c r="B90" s="96" t="s">
        <v>464</v>
      </c>
      <c r="C90" s="96">
        <v>34.0</v>
      </c>
      <c r="D90" s="97">
        <v>43630.0</v>
      </c>
      <c r="E90" s="96" t="s">
        <v>619</v>
      </c>
      <c r="F90" s="96" t="s">
        <v>469</v>
      </c>
      <c r="G90" s="98" t="s">
        <v>424</v>
      </c>
      <c r="H90" s="98" t="s">
        <v>425</v>
      </c>
      <c r="I90" s="96" t="s">
        <v>620</v>
      </c>
      <c r="J90" s="96" t="s">
        <v>621</v>
      </c>
      <c r="K90" s="96" t="s">
        <v>16</v>
      </c>
      <c r="L90" s="96">
        <v>80.0</v>
      </c>
      <c r="M90" s="96" t="s">
        <v>622</v>
      </c>
      <c r="N90" s="96" t="s">
        <v>428</v>
      </c>
      <c r="O90" s="96" t="s">
        <v>463</v>
      </c>
      <c r="P90" s="96" t="s">
        <v>430</v>
      </c>
      <c r="Q90" s="99" t="str">
        <f t="shared" si="1"/>
        <v>Friday</v>
      </c>
      <c r="R90" s="96" t="s">
        <v>198</v>
      </c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</row>
    <row r="91">
      <c r="A91" s="95">
        <v>2019.0</v>
      </c>
      <c r="B91" s="96" t="s">
        <v>436</v>
      </c>
      <c r="C91" s="96">
        <v>19.0</v>
      </c>
      <c r="D91" s="97">
        <v>43597.0</v>
      </c>
      <c r="E91" s="96" t="s">
        <v>623</v>
      </c>
      <c r="F91" s="96" t="s">
        <v>532</v>
      </c>
      <c r="G91" s="98" t="s">
        <v>424</v>
      </c>
      <c r="H91" s="98" t="s">
        <v>425</v>
      </c>
      <c r="I91" s="96" t="s">
        <v>624</v>
      </c>
      <c r="J91" s="96" t="s">
        <v>625</v>
      </c>
      <c r="K91" s="96" t="s">
        <v>16</v>
      </c>
      <c r="L91" s="96">
        <v>21.0</v>
      </c>
      <c r="M91" s="96" t="s">
        <v>427</v>
      </c>
      <c r="N91" s="96" t="s">
        <v>428</v>
      </c>
      <c r="O91" s="96" t="s">
        <v>429</v>
      </c>
      <c r="P91" s="96" t="s">
        <v>430</v>
      </c>
      <c r="Q91" s="99" t="str">
        <f t="shared" si="1"/>
        <v>Sunday</v>
      </c>
      <c r="R91" s="96" t="s">
        <v>198</v>
      </c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</row>
    <row r="92">
      <c r="A92" s="95">
        <v>2019.0</v>
      </c>
      <c r="B92" s="96" t="s">
        <v>436</v>
      </c>
      <c r="C92" s="96">
        <v>26.0</v>
      </c>
      <c r="D92" s="97">
        <v>43606.0</v>
      </c>
      <c r="E92" s="96" t="s">
        <v>432</v>
      </c>
      <c r="F92" s="96" t="s">
        <v>433</v>
      </c>
      <c r="G92" s="98" t="s">
        <v>424</v>
      </c>
      <c r="H92" s="98" t="s">
        <v>425</v>
      </c>
      <c r="I92" s="99" t="s">
        <v>626</v>
      </c>
      <c r="J92" s="99" t="s">
        <v>625</v>
      </c>
      <c r="K92" s="96" t="s">
        <v>50</v>
      </c>
      <c r="L92" s="96">
        <v>32.0</v>
      </c>
      <c r="M92" s="96" t="s">
        <v>454</v>
      </c>
      <c r="N92" s="96" t="s">
        <v>428</v>
      </c>
      <c r="O92" s="96" t="s">
        <v>463</v>
      </c>
      <c r="P92" s="96" t="s">
        <v>430</v>
      </c>
      <c r="Q92" s="99" t="str">
        <f t="shared" si="1"/>
        <v>Tuesday</v>
      </c>
      <c r="R92" s="96" t="s">
        <v>198</v>
      </c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</row>
    <row r="93">
      <c r="A93" s="95">
        <v>2019.0</v>
      </c>
      <c r="B93" s="96" t="s">
        <v>436</v>
      </c>
      <c r="C93" s="96">
        <v>26.0</v>
      </c>
      <c r="D93" s="97">
        <v>43606.0</v>
      </c>
      <c r="E93" s="96" t="s">
        <v>432</v>
      </c>
      <c r="F93" s="96" t="s">
        <v>433</v>
      </c>
      <c r="G93" s="98" t="s">
        <v>424</v>
      </c>
      <c r="H93" s="98" t="s">
        <v>425</v>
      </c>
      <c r="I93" s="99" t="s">
        <v>626</v>
      </c>
      <c r="J93" s="99" t="s">
        <v>625</v>
      </c>
      <c r="K93" s="96" t="s">
        <v>16</v>
      </c>
      <c r="L93" s="96">
        <v>36.0</v>
      </c>
      <c r="M93" s="96" t="s">
        <v>454</v>
      </c>
      <c r="N93" s="96" t="s">
        <v>428</v>
      </c>
      <c r="O93" s="96" t="s">
        <v>463</v>
      </c>
      <c r="P93" s="96" t="s">
        <v>430</v>
      </c>
      <c r="Q93" s="99" t="str">
        <f t="shared" si="1"/>
        <v>Tuesday</v>
      </c>
      <c r="R93" s="96" t="s">
        <v>198</v>
      </c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</row>
    <row r="94">
      <c r="A94" s="95">
        <v>2019.0</v>
      </c>
      <c r="B94" s="96" t="s">
        <v>421</v>
      </c>
      <c r="C94" s="96">
        <v>51.0</v>
      </c>
      <c r="D94" s="97">
        <v>43659.0</v>
      </c>
      <c r="E94" s="98" t="s">
        <v>455</v>
      </c>
      <c r="F94" s="96" t="s">
        <v>456</v>
      </c>
      <c r="G94" s="98" t="s">
        <v>424</v>
      </c>
      <c r="H94" s="98" t="s">
        <v>425</v>
      </c>
      <c r="I94" s="96" t="s">
        <v>627</v>
      </c>
      <c r="J94" s="96" t="s">
        <v>625</v>
      </c>
      <c r="K94" s="96" t="s">
        <v>50</v>
      </c>
      <c r="L94" s="96">
        <v>67.0</v>
      </c>
      <c r="M94" s="96" t="s">
        <v>445</v>
      </c>
      <c r="N94" s="96" t="s">
        <v>439</v>
      </c>
      <c r="O94" s="96" t="s">
        <v>483</v>
      </c>
      <c r="P94" s="96" t="s">
        <v>430</v>
      </c>
      <c r="Q94" s="99" t="str">
        <f t="shared" si="1"/>
        <v>Saturday</v>
      </c>
      <c r="R94" s="96" t="s">
        <v>193</v>
      </c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</row>
    <row r="95">
      <c r="A95" s="95">
        <v>2019.0</v>
      </c>
      <c r="B95" s="96" t="s">
        <v>440</v>
      </c>
      <c r="C95" s="96">
        <v>87.0</v>
      </c>
      <c r="D95" s="97">
        <v>43744.0</v>
      </c>
      <c r="E95" s="96" t="s">
        <v>628</v>
      </c>
      <c r="F95" s="96" t="s">
        <v>469</v>
      </c>
      <c r="G95" s="98" t="s">
        <v>424</v>
      </c>
      <c r="H95" s="98" t="s">
        <v>425</v>
      </c>
      <c r="I95" s="96" t="s">
        <v>629</v>
      </c>
      <c r="J95" s="96" t="s">
        <v>625</v>
      </c>
      <c r="K95" s="96" t="s">
        <v>16</v>
      </c>
      <c r="L95" s="96">
        <v>29.0</v>
      </c>
      <c r="M95" s="96" t="s">
        <v>427</v>
      </c>
      <c r="N95" s="96" t="s">
        <v>428</v>
      </c>
      <c r="O95" s="96" t="s">
        <v>463</v>
      </c>
      <c r="P95" s="96" t="s">
        <v>430</v>
      </c>
      <c r="Q95" s="99" t="str">
        <f t="shared" si="1"/>
        <v>Sunday</v>
      </c>
      <c r="R95" s="96" t="s">
        <v>29</v>
      </c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</row>
    <row r="96">
      <c r="A96" s="95">
        <v>2019.0</v>
      </c>
      <c r="B96" s="96" t="s">
        <v>436</v>
      </c>
      <c r="C96" s="96">
        <v>25.0</v>
      </c>
      <c r="D96" s="97">
        <v>43605.0</v>
      </c>
      <c r="E96" s="96" t="s">
        <v>630</v>
      </c>
      <c r="F96" s="96" t="s">
        <v>631</v>
      </c>
      <c r="G96" s="96" t="s">
        <v>523</v>
      </c>
      <c r="H96" s="98" t="s">
        <v>425</v>
      </c>
      <c r="I96" s="99" t="s">
        <v>632</v>
      </c>
      <c r="J96" s="99" t="s">
        <v>127</v>
      </c>
      <c r="K96" s="96" t="s">
        <v>50</v>
      </c>
      <c r="L96" s="96">
        <v>39.0</v>
      </c>
      <c r="M96" s="96" t="s">
        <v>454</v>
      </c>
      <c r="N96" s="96" t="s">
        <v>428</v>
      </c>
      <c r="O96" s="96" t="s">
        <v>463</v>
      </c>
      <c r="P96" s="96" t="s">
        <v>430</v>
      </c>
      <c r="Q96" s="99" t="str">
        <f t="shared" si="1"/>
        <v>Monday</v>
      </c>
      <c r="R96" s="96" t="s">
        <v>198</v>
      </c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</row>
    <row r="97">
      <c r="A97" s="95">
        <v>2019.0</v>
      </c>
      <c r="B97" s="96" t="s">
        <v>464</v>
      </c>
      <c r="C97" s="96">
        <v>37.0</v>
      </c>
      <c r="D97" s="97">
        <v>43632.0</v>
      </c>
      <c r="E97" s="96" t="s">
        <v>628</v>
      </c>
      <c r="F97" s="96" t="s">
        <v>633</v>
      </c>
      <c r="G97" s="98" t="s">
        <v>424</v>
      </c>
      <c r="H97" s="98" t="s">
        <v>425</v>
      </c>
      <c r="I97" s="96" t="s">
        <v>634</v>
      </c>
      <c r="J97" s="96" t="s">
        <v>127</v>
      </c>
      <c r="K97" s="96" t="s">
        <v>16</v>
      </c>
      <c r="L97" s="96">
        <v>64.0</v>
      </c>
      <c r="M97" s="96" t="s">
        <v>445</v>
      </c>
      <c r="N97" s="96" t="s">
        <v>439</v>
      </c>
      <c r="O97" s="96" t="s">
        <v>446</v>
      </c>
      <c r="P97" s="96" t="s">
        <v>430</v>
      </c>
      <c r="Q97" s="99" t="str">
        <f t="shared" si="1"/>
        <v>Sunday</v>
      </c>
      <c r="R97" s="96" t="s">
        <v>198</v>
      </c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</row>
    <row r="98">
      <c r="A98" s="95">
        <v>2019.0</v>
      </c>
      <c r="B98" s="96" t="s">
        <v>464</v>
      </c>
      <c r="C98" s="96">
        <v>39.0</v>
      </c>
      <c r="D98" s="97">
        <v>43633.0</v>
      </c>
      <c r="E98" s="96" t="s">
        <v>465</v>
      </c>
      <c r="F98" s="96" t="s">
        <v>466</v>
      </c>
      <c r="G98" s="98" t="s">
        <v>424</v>
      </c>
      <c r="H98" s="98" t="s">
        <v>425</v>
      </c>
      <c r="I98" s="96" t="s">
        <v>635</v>
      </c>
      <c r="J98" s="96" t="s">
        <v>127</v>
      </c>
      <c r="K98" s="96" t="s">
        <v>16</v>
      </c>
      <c r="L98" s="96">
        <v>25.0</v>
      </c>
      <c r="M98" s="96" t="s">
        <v>427</v>
      </c>
      <c r="N98" s="96" t="s">
        <v>428</v>
      </c>
      <c r="O98" s="96" t="s">
        <v>429</v>
      </c>
      <c r="P98" s="96" t="s">
        <v>430</v>
      </c>
      <c r="Q98" s="99" t="str">
        <f t="shared" si="1"/>
        <v>Monday</v>
      </c>
      <c r="R98" s="96" t="s">
        <v>198</v>
      </c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</row>
    <row r="99">
      <c r="A99" s="95">
        <v>2019.0</v>
      </c>
      <c r="B99" s="96" t="s">
        <v>514</v>
      </c>
      <c r="C99" s="96">
        <v>62.0</v>
      </c>
      <c r="D99" s="97">
        <v>43688.0</v>
      </c>
      <c r="E99" s="96" t="s">
        <v>599</v>
      </c>
      <c r="F99" s="96" t="s">
        <v>88</v>
      </c>
      <c r="G99" s="96" t="s">
        <v>523</v>
      </c>
      <c r="H99" s="98" t="s">
        <v>425</v>
      </c>
      <c r="I99" s="102" t="s">
        <v>636</v>
      </c>
      <c r="J99" s="96" t="s">
        <v>127</v>
      </c>
      <c r="K99" s="96" t="s">
        <v>50</v>
      </c>
      <c r="L99" s="96">
        <v>58.0</v>
      </c>
      <c r="M99" s="96" t="s">
        <v>461</v>
      </c>
      <c r="N99" s="96" t="s">
        <v>439</v>
      </c>
      <c r="O99" s="96" t="s">
        <v>446</v>
      </c>
      <c r="P99" s="96" t="s">
        <v>430</v>
      </c>
      <c r="Q99" s="99" t="str">
        <f t="shared" si="1"/>
        <v>Sunday</v>
      </c>
      <c r="R99" s="96" t="s">
        <v>193</v>
      </c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</row>
    <row r="100">
      <c r="A100" s="95">
        <v>2019.0</v>
      </c>
      <c r="B100" s="96" t="s">
        <v>528</v>
      </c>
      <c r="C100" s="96">
        <v>74.0</v>
      </c>
      <c r="D100" s="97">
        <v>43710.0</v>
      </c>
      <c r="E100" s="96" t="s">
        <v>564</v>
      </c>
      <c r="F100" s="96" t="s">
        <v>565</v>
      </c>
      <c r="G100" s="99" t="s">
        <v>443</v>
      </c>
      <c r="H100" s="98" t="s">
        <v>425</v>
      </c>
      <c r="I100" s="96" t="s">
        <v>637</v>
      </c>
      <c r="J100" s="96" t="s">
        <v>127</v>
      </c>
      <c r="K100" s="96" t="s">
        <v>50</v>
      </c>
      <c r="L100" s="96">
        <v>53.0</v>
      </c>
      <c r="M100" s="96" t="s">
        <v>461</v>
      </c>
      <c r="N100" s="96" t="s">
        <v>428</v>
      </c>
      <c r="O100" s="96" t="s">
        <v>473</v>
      </c>
      <c r="P100" s="96" t="s">
        <v>430</v>
      </c>
      <c r="Q100" s="99" t="str">
        <f t="shared" si="1"/>
        <v>Monday</v>
      </c>
      <c r="R100" s="96" t="s">
        <v>193</v>
      </c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</row>
    <row r="101">
      <c r="A101" s="95">
        <v>2019.0</v>
      </c>
      <c r="B101" s="96" t="s">
        <v>528</v>
      </c>
      <c r="C101" s="96">
        <v>74.0</v>
      </c>
      <c r="D101" s="97">
        <v>43710.0</v>
      </c>
      <c r="E101" s="96" t="s">
        <v>564</v>
      </c>
      <c r="F101" s="96" t="s">
        <v>565</v>
      </c>
      <c r="G101" s="99" t="s">
        <v>443</v>
      </c>
      <c r="H101" s="98" t="s">
        <v>425</v>
      </c>
      <c r="I101" s="96" t="s">
        <v>638</v>
      </c>
      <c r="J101" s="96" t="s">
        <v>127</v>
      </c>
      <c r="K101" s="96" t="s">
        <v>50</v>
      </c>
      <c r="L101" s="96">
        <v>43.0</v>
      </c>
      <c r="M101" s="96" t="s">
        <v>472</v>
      </c>
      <c r="N101" s="96" t="s">
        <v>428</v>
      </c>
      <c r="O101" s="96" t="s">
        <v>473</v>
      </c>
      <c r="P101" s="96" t="s">
        <v>430</v>
      </c>
      <c r="Q101" s="99" t="str">
        <f t="shared" si="1"/>
        <v>Monday</v>
      </c>
      <c r="R101" s="96" t="s">
        <v>193</v>
      </c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</row>
    <row r="102">
      <c r="A102" s="95">
        <v>2019.0</v>
      </c>
      <c r="B102" s="96" t="s">
        <v>440</v>
      </c>
      <c r="C102" s="96">
        <v>89.0</v>
      </c>
      <c r="D102" s="97">
        <v>43746.0</v>
      </c>
      <c r="E102" s="96" t="s">
        <v>529</v>
      </c>
      <c r="F102" s="96" t="s">
        <v>433</v>
      </c>
      <c r="G102" s="98" t="s">
        <v>424</v>
      </c>
      <c r="H102" s="98" t="s">
        <v>425</v>
      </c>
      <c r="I102" s="96" t="s">
        <v>639</v>
      </c>
      <c r="J102" s="96" t="s">
        <v>640</v>
      </c>
      <c r="K102" s="96" t="s">
        <v>16</v>
      </c>
      <c r="L102" s="96">
        <v>32.0</v>
      </c>
      <c r="M102" s="96" t="s">
        <v>454</v>
      </c>
      <c r="N102" s="96" t="s">
        <v>428</v>
      </c>
      <c r="O102" s="96" t="s">
        <v>429</v>
      </c>
      <c r="P102" s="96" t="s">
        <v>430</v>
      </c>
      <c r="Q102" s="99" t="str">
        <f t="shared" si="1"/>
        <v>Tuesday</v>
      </c>
      <c r="R102" s="96" t="s">
        <v>29</v>
      </c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</row>
    <row r="103">
      <c r="A103" s="95">
        <v>2019.0</v>
      </c>
      <c r="B103" s="96" t="s">
        <v>440</v>
      </c>
      <c r="C103" s="96">
        <v>89.0</v>
      </c>
      <c r="D103" s="97">
        <v>43746.0</v>
      </c>
      <c r="E103" s="96" t="s">
        <v>529</v>
      </c>
      <c r="F103" s="96" t="s">
        <v>433</v>
      </c>
      <c r="G103" s="98" t="s">
        <v>424</v>
      </c>
      <c r="H103" s="98" t="s">
        <v>425</v>
      </c>
      <c r="I103" s="96" t="s">
        <v>639</v>
      </c>
      <c r="J103" s="96" t="s">
        <v>640</v>
      </c>
      <c r="K103" s="96" t="s">
        <v>50</v>
      </c>
      <c r="L103" s="96">
        <v>31.0</v>
      </c>
      <c r="M103" s="96" t="s">
        <v>454</v>
      </c>
      <c r="N103" s="96" t="s">
        <v>428</v>
      </c>
      <c r="O103" s="96" t="s">
        <v>429</v>
      </c>
      <c r="P103" s="96" t="s">
        <v>430</v>
      </c>
      <c r="Q103" s="99" t="str">
        <f t="shared" si="1"/>
        <v>Tuesday</v>
      </c>
      <c r="R103" s="96" t="s">
        <v>29</v>
      </c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</row>
    <row r="104">
      <c r="A104" s="95">
        <v>2019.0</v>
      </c>
      <c r="B104" s="96" t="s">
        <v>436</v>
      </c>
      <c r="C104" s="96">
        <v>18.0</v>
      </c>
      <c r="D104" s="97">
        <v>43597.0</v>
      </c>
      <c r="E104" s="96" t="s">
        <v>641</v>
      </c>
      <c r="F104" s="96" t="s">
        <v>469</v>
      </c>
      <c r="G104" s="98" t="s">
        <v>424</v>
      </c>
      <c r="H104" s="98" t="s">
        <v>425</v>
      </c>
      <c r="I104" s="96" t="s">
        <v>66</v>
      </c>
      <c r="J104" s="96" t="s">
        <v>66</v>
      </c>
      <c r="K104" s="96" t="s">
        <v>16</v>
      </c>
      <c r="L104" s="96">
        <v>66.0</v>
      </c>
      <c r="M104" s="96" t="s">
        <v>445</v>
      </c>
      <c r="N104" s="96" t="s">
        <v>428</v>
      </c>
      <c r="O104" s="96" t="s">
        <v>463</v>
      </c>
      <c r="P104" s="96" t="s">
        <v>430</v>
      </c>
      <c r="Q104" s="99" t="str">
        <f t="shared" si="1"/>
        <v>Sunday</v>
      </c>
      <c r="R104" s="96" t="s">
        <v>198</v>
      </c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</row>
    <row r="105">
      <c r="A105" s="95">
        <v>2019.0</v>
      </c>
      <c r="B105" s="96" t="s">
        <v>436</v>
      </c>
      <c r="C105" s="96">
        <v>20.0</v>
      </c>
      <c r="D105" s="97">
        <v>43598.0</v>
      </c>
      <c r="E105" s="96" t="s">
        <v>66</v>
      </c>
      <c r="F105" s="96" t="s">
        <v>459</v>
      </c>
      <c r="G105" s="99" t="s">
        <v>443</v>
      </c>
      <c r="H105" s="98" t="s">
        <v>425</v>
      </c>
      <c r="I105" s="96" t="s">
        <v>66</v>
      </c>
      <c r="J105" s="96" t="s">
        <v>66</v>
      </c>
      <c r="K105" s="96" t="s">
        <v>16</v>
      </c>
      <c r="L105" s="96" t="s">
        <v>66</v>
      </c>
      <c r="M105" s="96" t="s">
        <v>66</v>
      </c>
      <c r="N105" s="96" t="s">
        <v>439</v>
      </c>
      <c r="O105" s="96" t="s">
        <v>446</v>
      </c>
      <c r="P105" s="96" t="s">
        <v>430</v>
      </c>
      <c r="Q105" s="99" t="str">
        <f t="shared" si="1"/>
        <v>Monday</v>
      </c>
      <c r="R105" s="96" t="s">
        <v>198</v>
      </c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</row>
    <row r="106">
      <c r="A106" s="95">
        <v>2019.0</v>
      </c>
      <c r="B106" s="96" t="s">
        <v>528</v>
      </c>
      <c r="C106" s="96">
        <v>79.0</v>
      </c>
      <c r="D106" s="97">
        <v>43724.0</v>
      </c>
      <c r="E106" s="96" t="s">
        <v>642</v>
      </c>
      <c r="F106" s="96" t="s">
        <v>519</v>
      </c>
      <c r="G106" s="98" t="s">
        <v>424</v>
      </c>
      <c r="H106" s="98" t="s">
        <v>425</v>
      </c>
      <c r="I106" s="96" t="s">
        <v>66</v>
      </c>
      <c r="J106" s="96" t="s">
        <v>66</v>
      </c>
      <c r="K106" s="96" t="s">
        <v>16</v>
      </c>
      <c r="L106" s="96">
        <v>20.0</v>
      </c>
      <c r="M106" s="96" t="s">
        <v>427</v>
      </c>
      <c r="N106" s="96" t="s">
        <v>439</v>
      </c>
      <c r="O106" s="96" t="s">
        <v>483</v>
      </c>
      <c r="P106" s="96" t="s">
        <v>430</v>
      </c>
      <c r="Q106" s="99" t="str">
        <f t="shared" si="1"/>
        <v>Monday</v>
      </c>
      <c r="R106" s="96" t="s">
        <v>193</v>
      </c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</row>
    <row r="107">
      <c r="A107" s="95">
        <v>2019.0</v>
      </c>
      <c r="B107" s="96" t="s">
        <v>450</v>
      </c>
      <c r="C107" s="96">
        <v>8.0</v>
      </c>
      <c r="D107" s="97">
        <v>43538.0</v>
      </c>
      <c r="E107" s="96" t="s">
        <v>643</v>
      </c>
      <c r="F107" s="96" t="s">
        <v>469</v>
      </c>
      <c r="G107" s="98" t="s">
        <v>424</v>
      </c>
      <c r="H107" s="98" t="s">
        <v>425</v>
      </c>
      <c r="I107" s="96" t="s">
        <v>644</v>
      </c>
      <c r="J107" s="96" t="s">
        <v>91</v>
      </c>
      <c r="K107" s="96" t="s">
        <v>16</v>
      </c>
      <c r="L107" s="96">
        <v>20.0</v>
      </c>
      <c r="M107" s="96" t="s">
        <v>427</v>
      </c>
      <c r="N107" s="96" t="s">
        <v>428</v>
      </c>
      <c r="O107" s="96" t="s">
        <v>463</v>
      </c>
      <c r="P107" s="96" t="s">
        <v>430</v>
      </c>
      <c r="Q107" s="99" t="str">
        <f t="shared" si="1"/>
        <v>Thursday</v>
      </c>
      <c r="R107" s="96" t="s">
        <v>184</v>
      </c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</row>
    <row r="108">
      <c r="A108" s="95">
        <v>2019.0</v>
      </c>
      <c r="B108" s="96" t="s">
        <v>464</v>
      </c>
      <c r="C108" s="96">
        <v>41.0</v>
      </c>
      <c r="D108" s="97">
        <v>43636.0</v>
      </c>
      <c r="E108" s="96" t="s">
        <v>628</v>
      </c>
      <c r="F108" s="96" t="s">
        <v>469</v>
      </c>
      <c r="G108" s="98" t="s">
        <v>424</v>
      </c>
      <c r="H108" s="98" t="s">
        <v>425</v>
      </c>
      <c r="I108" s="96" t="s">
        <v>645</v>
      </c>
      <c r="J108" s="96" t="s">
        <v>91</v>
      </c>
      <c r="K108" s="96" t="s">
        <v>50</v>
      </c>
      <c r="L108" s="96">
        <v>57.0</v>
      </c>
      <c r="M108" s="96" t="s">
        <v>461</v>
      </c>
      <c r="N108" s="96" t="s">
        <v>439</v>
      </c>
      <c r="O108" s="96" t="s">
        <v>446</v>
      </c>
      <c r="P108" s="96" t="s">
        <v>430</v>
      </c>
      <c r="Q108" s="99" t="str">
        <f t="shared" si="1"/>
        <v>Thursday</v>
      </c>
      <c r="R108" s="96" t="s">
        <v>198</v>
      </c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</row>
    <row r="109">
      <c r="A109" s="95">
        <v>2019.0</v>
      </c>
      <c r="B109" s="96" t="s">
        <v>514</v>
      </c>
      <c r="C109" s="96">
        <v>59.0</v>
      </c>
      <c r="D109" s="97">
        <v>43678.0</v>
      </c>
      <c r="E109" s="96" t="s">
        <v>516</v>
      </c>
      <c r="F109" s="96" t="s">
        <v>469</v>
      </c>
      <c r="G109" s="98" t="s">
        <v>424</v>
      </c>
      <c r="H109" s="98" t="s">
        <v>425</v>
      </c>
      <c r="I109" s="96" t="s">
        <v>646</v>
      </c>
      <c r="J109" s="96" t="s">
        <v>647</v>
      </c>
      <c r="K109" s="96" t="s">
        <v>50</v>
      </c>
      <c r="L109" s="96">
        <v>74.0</v>
      </c>
      <c r="M109" s="96" t="s">
        <v>497</v>
      </c>
      <c r="N109" s="96" t="s">
        <v>439</v>
      </c>
      <c r="O109" s="96" t="s">
        <v>473</v>
      </c>
      <c r="P109" s="96" t="s">
        <v>430</v>
      </c>
      <c r="Q109" s="99" t="str">
        <f t="shared" si="1"/>
        <v>Thursday</v>
      </c>
      <c r="R109" s="96" t="s">
        <v>193</v>
      </c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</row>
    <row r="110">
      <c r="A110" s="95">
        <v>2019.0</v>
      </c>
      <c r="B110" s="96" t="s">
        <v>514</v>
      </c>
      <c r="C110" s="96">
        <v>63.0</v>
      </c>
      <c r="D110" s="97">
        <v>43689.0</v>
      </c>
      <c r="E110" s="96" t="s">
        <v>648</v>
      </c>
      <c r="F110" s="96" t="s">
        <v>649</v>
      </c>
      <c r="G110" s="99" t="s">
        <v>443</v>
      </c>
      <c r="H110" s="98" t="s">
        <v>425</v>
      </c>
      <c r="I110" s="96" t="s">
        <v>650</v>
      </c>
      <c r="J110" s="96" t="s">
        <v>651</v>
      </c>
      <c r="K110" s="96" t="s">
        <v>16</v>
      </c>
      <c r="L110" s="96">
        <v>61.0</v>
      </c>
      <c r="M110" s="96" t="s">
        <v>445</v>
      </c>
      <c r="N110" s="96" t="s">
        <v>439</v>
      </c>
      <c r="O110" s="96" t="s">
        <v>551</v>
      </c>
      <c r="P110" s="96" t="s">
        <v>430</v>
      </c>
      <c r="Q110" s="99" t="str">
        <f t="shared" si="1"/>
        <v>Monday</v>
      </c>
      <c r="R110" s="96" t="s">
        <v>193</v>
      </c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</row>
    <row r="111">
      <c r="A111" s="95">
        <v>2020.0</v>
      </c>
      <c r="B111" s="96" t="s">
        <v>440</v>
      </c>
      <c r="C111" s="96">
        <v>75.0</v>
      </c>
      <c r="D111" s="97">
        <v>44122.0</v>
      </c>
      <c r="E111" s="96" t="s">
        <v>652</v>
      </c>
      <c r="F111" s="96" t="s">
        <v>653</v>
      </c>
      <c r="G111" s="96" t="s">
        <v>424</v>
      </c>
      <c r="H111" s="98" t="s">
        <v>425</v>
      </c>
      <c r="I111" s="96" t="s">
        <v>654</v>
      </c>
      <c r="J111" s="96" t="s">
        <v>110</v>
      </c>
      <c r="K111" s="96" t="s">
        <v>50</v>
      </c>
      <c r="L111" s="96">
        <v>23.0</v>
      </c>
      <c r="M111" s="96" t="s">
        <v>427</v>
      </c>
      <c r="N111" s="96" t="s">
        <v>428</v>
      </c>
      <c r="O111" s="96" t="s">
        <v>429</v>
      </c>
      <c r="P111" s="96" t="s">
        <v>430</v>
      </c>
      <c r="Q111" s="99" t="str">
        <f t="shared" si="1"/>
        <v>Sunday</v>
      </c>
      <c r="R111" s="96" t="s">
        <v>29</v>
      </c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</row>
    <row r="112">
      <c r="A112" s="95">
        <v>2020.0</v>
      </c>
      <c r="B112" s="96" t="s">
        <v>464</v>
      </c>
      <c r="C112" s="96">
        <v>22.0</v>
      </c>
      <c r="D112" s="97">
        <v>44000.0</v>
      </c>
      <c r="E112" s="96" t="s">
        <v>468</v>
      </c>
      <c r="F112" s="96" t="s">
        <v>469</v>
      </c>
      <c r="G112" s="98" t="s">
        <v>424</v>
      </c>
      <c r="H112" s="98" t="s">
        <v>425</v>
      </c>
      <c r="I112" s="96" t="s">
        <v>655</v>
      </c>
      <c r="J112" s="96" t="s">
        <v>75</v>
      </c>
      <c r="K112" s="96" t="s">
        <v>16</v>
      </c>
      <c r="L112" s="96">
        <v>55.0</v>
      </c>
      <c r="M112" s="96" t="s">
        <v>461</v>
      </c>
      <c r="N112" s="96" t="s">
        <v>428</v>
      </c>
      <c r="O112" s="96" t="s">
        <v>429</v>
      </c>
      <c r="P112" s="96" t="s">
        <v>430</v>
      </c>
      <c r="Q112" s="99" t="str">
        <f t="shared" si="1"/>
        <v>Thursday</v>
      </c>
      <c r="R112" s="96" t="s">
        <v>198</v>
      </c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</row>
    <row r="113">
      <c r="A113" s="95">
        <v>2020.0</v>
      </c>
      <c r="B113" s="96" t="s">
        <v>464</v>
      </c>
      <c r="C113" s="96">
        <v>23.0</v>
      </c>
      <c r="D113" s="97">
        <v>44000.0</v>
      </c>
      <c r="E113" s="96" t="s">
        <v>468</v>
      </c>
      <c r="F113" s="96" t="s">
        <v>469</v>
      </c>
      <c r="G113" s="98" t="s">
        <v>424</v>
      </c>
      <c r="H113" s="98" t="s">
        <v>425</v>
      </c>
      <c r="I113" s="96" t="s">
        <v>655</v>
      </c>
      <c r="J113" s="96" t="s">
        <v>75</v>
      </c>
      <c r="K113" s="96" t="s">
        <v>16</v>
      </c>
      <c r="L113" s="96">
        <v>8.0</v>
      </c>
      <c r="M113" s="96" t="s">
        <v>438</v>
      </c>
      <c r="N113" s="96" t="s">
        <v>439</v>
      </c>
      <c r="O113" s="96" t="s">
        <v>463</v>
      </c>
      <c r="P113" s="96" t="s">
        <v>430</v>
      </c>
      <c r="Q113" s="99" t="str">
        <f t="shared" si="1"/>
        <v>Thursday</v>
      </c>
      <c r="R113" s="96" t="s">
        <v>198</v>
      </c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</row>
    <row r="114">
      <c r="A114" s="95">
        <v>2020.0</v>
      </c>
      <c r="B114" s="96" t="s">
        <v>421</v>
      </c>
      <c r="C114" s="96">
        <v>35.0</v>
      </c>
      <c r="D114" s="97">
        <v>44033.0</v>
      </c>
      <c r="E114" s="96" t="s">
        <v>656</v>
      </c>
      <c r="F114" s="96" t="s">
        <v>599</v>
      </c>
      <c r="G114" s="96" t="s">
        <v>523</v>
      </c>
      <c r="H114" s="98" t="s">
        <v>425</v>
      </c>
      <c r="I114" s="96" t="s">
        <v>657</v>
      </c>
      <c r="J114" s="96" t="s">
        <v>75</v>
      </c>
      <c r="K114" s="96" t="s">
        <v>50</v>
      </c>
      <c r="L114" s="96">
        <v>46.0</v>
      </c>
      <c r="M114" s="96" t="s">
        <v>472</v>
      </c>
      <c r="N114" s="96" t="s">
        <v>439</v>
      </c>
      <c r="O114" s="104" t="s">
        <v>446</v>
      </c>
      <c r="P114" s="96" t="s">
        <v>430</v>
      </c>
      <c r="Q114" s="99" t="str">
        <f t="shared" si="1"/>
        <v>Tuesday</v>
      </c>
      <c r="R114" s="96" t="s">
        <v>193</v>
      </c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</row>
    <row r="115">
      <c r="A115" s="95">
        <v>2020.0</v>
      </c>
      <c r="B115" s="96" t="s">
        <v>514</v>
      </c>
      <c r="C115" s="96">
        <v>51.0</v>
      </c>
      <c r="D115" s="97">
        <v>44065.0</v>
      </c>
      <c r="E115" s="96" t="s">
        <v>658</v>
      </c>
      <c r="F115" s="96" t="s">
        <v>549</v>
      </c>
      <c r="G115" s="98" t="s">
        <v>424</v>
      </c>
      <c r="H115" s="98" t="s">
        <v>425</v>
      </c>
      <c r="I115" s="96" t="s">
        <v>659</v>
      </c>
      <c r="J115" s="96" t="s">
        <v>75</v>
      </c>
      <c r="K115" s="96" t="s">
        <v>16</v>
      </c>
      <c r="L115" s="96">
        <v>47.0</v>
      </c>
      <c r="M115" s="96" t="s">
        <v>472</v>
      </c>
      <c r="N115" s="96" t="s">
        <v>439</v>
      </c>
      <c r="O115" s="96" t="s">
        <v>483</v>
      </c>
      <c r="P115" s="96" t="s">
        <v>430</v>
      </c>
      <c r="Q115" s="99" t="str">
        <f t="shared" si="1"/>
        <v>Saturday</v>
      </c>
      <c r="R115" s="96" t="s">
        <v>193</v>
      </c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</row>
    <row r="116">
      <c r="A116" s="95">
        <v>2020.0</v>
      </c>
      <c r="B116" s="96" t="s">
        <v>450</v>
      </c>
      <c r="C116" s="96">
        <v>3.0</v>
      </c>
      <c r="D116" s="97">
        <v>43916.0</v>
      </c>
      <c r="E116" s="96" t="s">
        <v>66</v>
      </c>
      <c r="F116" s="96" t="s">
        <v>508</v>
      </c>
      <c r="G116" s="98" t="s">
        <v>424</v>
      </c>
      <c r="H116" s="98" t="s">
        <v>425</v>
      </c>
      <c r="I116" s="96" t="s">
        <v>660</v>
      </c>
      <c r="J116" s="96" t="s">
        <v>120</v>
      </c>
      <c r="K116" s="96" t="s">
        <v>50</v>
      </c>
      <c r="L116" s="96">
        <v>33.0</v>
      </c>
      <c r="M116" s="96" t="s">
        <v>454</v>
      </c>
      <c r="N116" s="96" t="s">
        <v>428</v>
      </c>
      <c r="O116" s="96" t="s">
        <v>429</v>
      </c>
      <c r="P116" s="96" t="s">
        <v>430</v>
      </c>
      <c r="Q116" s="99" t="str">
        <f t="shared" si="1"/>
        <v>Thursday</v>
      </c>
      <c r="R116" s="96" t="s">
        <v>198</v>
      </c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</row>
    <row r="117">
      <c r="A117" s="95">
        <v>2020.0</v>
      </c>
      <c r="B117" s="96" t="s">
        <v>661</v>
      </c>
      <c r="C117" s="96">
        <v>86.0</v>
      </c>
      <c r="D117" s="97">
        <v>44155.0</v>
      </c>
      <c r="E117" s="96" t="s">
        <v>662</v>
      </c>
      <c r="F117" s="96" t="s">
        <v>663</v>
      </c>
      <c r="G117" s="96" t="s">
        <v>523</v>
      </c>
      <c r="H117" s="98" t="s">
        <v>425</v>
      </c>
      <c r="I117" s="96" t="s">
        <v>664</v>
      </c>
      <c r="J117" s="96" t="s">
        <v>120</v>
      </c>
      <c r="K117" s="96" t="s">
        <v>16</v>
      </c>
      <c r="L117" s="96">
        <v>44.0</v>
      </c>
      <c r="M117" s="96" t="s">
        <v>472</v>
      </c>
      <c r="N117" s="96" t="s">
        <v>428</v>
      </c>
      <c r="O117" s="96" t="s">
        <v>473</v>
      </c>
      <c r="P117" s="96" t="s">
        <v>430</v>
      </c>
      <c r="Q117" s="99" t="str">
        <f t="shared" si="1"/>
        <v>Friday</v>
      </c>
      <c r="R117" s="96" t="s">
        <v>29</v>
      </c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</row>
    <row r="118">
      <c r="A118" s="95">
        <v>2020.0</v>
      </c>
      <c r="B118" s="96" t="s">
        <v>440</v>
      </c>
      <c r="C118" s="96">
        <v>71.0</v>
      </c>
      <c r="D118" s="97">
        <v>44114.0</v>
      </c>
      <c r="E118" s="96" t="s">
        <v>665</v>
      </c>
      <c r="F118" s="96" t="s">
        <v>43</v>
      </c>
      <c r="G118" s="96" t="s">
        <v>523</v>
      </c>
      <c r="H118" s="98" t="s">
        <v>425</v>
      </c>
      <c r="I118" s="96" t="s">
        <v>666</v>
      </c>
      <c r="J118" s="96" t="s">
        <v>667</v>
      </c>
      <c r="K118" s="96" t="s">
        <v>16</v>
      </c>
      <c r="L118" s="96">
        <v>33.0</v>
      </c>
      <c r="M118" s="96" t="s">
        <v>454</v>
      </c>
      <c r="N118" s="96" t="s">
        <v>428</v>
      </c>
      <c r="O118" s="104" t="s">
        <v>551</v>
      </c>
      <c r="P118" s="96" t="s">
        <v>430</v>
      </c>
      <c r="Q118" s="99" t="str">
        <f t="shared" si="1"/>
        <v>Saturday</v>
      </c>
      <c r="R118" s="96" t="s">
        <v>29</v>
      </c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</row>
    <row r="119">
      <c r="A119" s="95">
        <v>2020.0</v>
      </c>
      <c r="B119" s="96" t="s">
        <v>450</v>
      </c>
      <c r="C119" s="96">
        <v>3.0</v>
      </c>
      <c r="D119" s="97">
        <v>43916.0</v>
      </c>
      <c r="E119" s="96" t="s">
        <v>66</v>
      </c>
      <c r="F119" s="96" t="s">
        <v>508</v>
      </c>
      <c r="G119" s="98" t="s">
        <v>424</v>
      </c>
      <c r="H119" s="98" t="s">
        <v>425</v>
      </c>
      <c r="I119" s="96" t="s">
        <v>668</v>
      </c>
      <c r="J119" s="96" t="s">
        <v>15</v>
      </c>
      <c r="K119" s="96" t="s">
        <v>50</v>
      </c>
      <c r="L119" s="96">
        <v>27.0</v>
      </c>
      <c r="M119" s="96" t="s">
        <v>427</v>
      </c>
      <c r="N119" s="96" t="s">
        <v>428</v>
      </c>
      <c r="O119" s="96" t="s">
        <v>429</v>
      </c>
      <c r="P119" s="96" t="s">
        <v>430</v>
      </c>
      <c r="Q119" s="99" t="str">
        <f t="shared" si="1"/>
        <v>Thursday</v>
      </c>
      <c r="R119" s="96" t="s">
        <v>198</v>
      </c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</row>
    <row r="120">
      <c r="A120" s="95">
        <v>2020.0</v>
      </c>
      <c r="B120" s="96" t="s">
        <v>450</v>
      </c>
      <c r="C120" s="96">
        <v>5.0</v>
      </c>
      <c r="D120" s="97">
        <v>43919.0</v>
      </c>
      <c r="E120" s="96" t="s">
        <v>669</v>
      </c>
      <c r="F120" s="96" t="s">
        <v>456</v>
      </c>
      <c r="G120" s="99" t="s">
        <v>443</v>
      </c>
      <c r="H120" s="98" t="s">
        <v>425</v>
      </c>
      <c r="I120" s="96" t="s">
        <v>670</v>
      </c>
      <c r="J120" s="96" t="s">
        <v>15</v>
      </c>
      <c r="K120" s="96" t="s">
        <v>16</v>
      </c>
      <c r="L120" s="96">
        <v>60.0</v>
      </c>
      <c r="M120" s="96" t="s">
        <v>445</v>
      </c>
      <c r="N120" s="96" t="s">
        <v>428</v>
      </c>
      <c r="O120" s="104" t="s">
        <v>446</v>
      </c>
      <c r="P120" s="96" t="s">
        <v>430</v>
      </c>
      <c r="Q120" s="99" t="str">
        <f t="shared" si="1"/>
        <v>Sunday</v>
      </c>
      <c r="R120" s="96" t="s">
        <v>198</v>
      </c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</row>
    <row r="121">
      <c r="A121" s="95">
        <v>2020.0</v>
      </c>
      <c r="B121" s="96" t="s">
        <v>436</v>
      </c>
      <c r="C121" s="96">
        <v>12.0</v>
      </c>
      <c r="D121" s="97">
        <v>43981.0</v>
      </c>
      <c r="E121" s="96" t="s">
        <v>671</v>
      </c>
      <c r="F121" s="96" t="s">
        <v>433</v>
      </c>
      <c r="G121" s="98" t="s">
        <v>424</v>
      </c>
      <c r="H121" s="98" t="s">
        <v>425</v>
      </c>
      <c r="I121" s="96" t="s">
        <v>672</v>
      </c>
      <c r="J121" s="96" t="s">
        <v>15</v>
      </c>
      <c r="K121" s="96" t="s">
        <v>50</v>
      </c>
      <c r="L121" s="96">
        <v>24.0</v>
      </c>
      <c r="M121" s="96" t="s">
        <v>427</v>
      </c>
      <c r="N121" s="96" t="s">
        <v>428</v>
      </c>
      <c r="O121" s="96" t="s">
        <v>463</v>
      </c>
      <c r="P121" s="96" t="s">
        <v>430</v>
      </c>
      <c r="Q121" s="99" t="str">
        <f t="shared" si="1"/>
        <v>Saturday</v>
      </c>
      <c r="R121" s="96" t="s">
        <v>198</v>
      </c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</row>
    <row r="122">
      <c r="A122" s="95">
        <v>2020.0</v>
      </c>
      <c r="B122" s="96" t="s">
        <v>436</v>
      </c>
      <c r="C122" s="96">
        <v>13.0</v>
      </c>
      <c r="D122" s="97">
        <v>43981.0</v>
      </c>
      <c r="E122" s="96" t="s">
        <v>673</v>
      </c>
      <c r="F122" s="96" t="s">
        <v>674</v>
      </c>
      <c r="G122" s="99" t="s">
        <v>443</v>
      </c>
      <c r="H122" s="98" t="s">
        <v>425</v>
      </c>
      <c r="I122" s="96" t="s">
        <v>66</v>
      </c>
      <c r="J122" s="96" t="s">
        <v>15</v>
      </c>
      <c r="K122" s="96" t="s">
        <v>50</v>
      </c>
      <c r="L122" s="96">
        <v>48.0</v>
      </c>
      <c r="M122" s="96" t="s">
        <v>472</v>
      </c>
      <c r="N122" s="96" t="s">
        <v>487</v>
      </c>
      <c r="O122" s="96" t="s">
        <v>487</v>
      </c>
      <c r="P122" s="96" t="s">
        <v>430</v>
      </c>
      <c r="Q122" s="99" t="str">
        <f t="shared" si="1"/>
        <v>Saturday</v>
      </c>
      <c r="R122" s="96" t="s">
        <v>198</v>
      </c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</row>
    <row r="123">
      <c r="A123" s="95">
        <v>2020.0</v>
      </c>
      <c r="B123" s="96" t="s">
        <v>464</v>
      </c>
      <c r="C123" s="96">
        <v>20.0</v>
      </c>
      <c r="D123" s="97">
        <v>43993.0</v>
      </c>
      <c r="E123" s="96" t="s">
        <v>648</v>
      </c>
      <c r="F123" s="96" t="s">
        <v>649</v>
      </c>
      <c r="G123" s="99" t="s">
        <v>443</v>
      </c>
      <c r="H123" s="98" t="s">
        <v>425</v>
      </c>
      <c r="I123" s="96" t="s">
        <v>490</v>
      </c>
      <c r="J123" s="96" t="s">
        <v>15</v>
      </c>
      <c r="K123" s="96" t="s">
        <v>16</v>
      </c>
      <c r="L123" s="96">
        <v>16.0</v>
      </c>
      <c r="M123" s="96" t="s">
        <v>438</v>
      </c>
      <c r="N123" s="96" t="s">
        <v>439</v>
      </c>
      <c r="O123" s="96" t="s">
        <v>463</v>
      </c>
      <c r="P123" s="96" t="s">
        <v>430</v>
      </c>
      <c r="Q123" s="99" t="str">
        <f t="shared" si="1"/>
        <v>Thursday</v>
      </c>
      <c r="R123" s="96" t="s">
        <v>198</v>
      </c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</row>
    <row r="124">
      <c r="A124" s="95">
        <v>2020.0</v>
      </c>
      <c r="B124" s="96" t="s">
        <v>464</v>
      </c>
      <c r="C124" s="96">
        <v>16.0</v>
      </c>
      <c r="D124" s="97">
        <v>43994.0</v>
      </c>
      <c r="E124" s="96" t="s">
        <v>675</v>
      </c>
      <c r="F124" s="96" t="s">
        <v>599</v>
      </c>
      <c r="G124" s="96" t="s">
        <v>523</v>
      </c>
      <c r="H124" s="98" t="s">
        <v>425</v>
      </c>
      <c r="I124" s="96" t="s">
        <v>46</v>
      </c>
      <c r="J124" s="96" t="s">
        <v>15</v>
      </c>
      <c r="K124" s="96" t="s">
        <v>50</v>
      </c>
      <c r="L124" s="96">
        <v>27.0</v>
      </c>
      <c r="M124" s="96" t="s">
        <v>427</v>
      </c>
      <c r="N124" s="96" t="s">
        <v>428</v>
      </c>
      <c r="O124" s="96" t="s">
        <v>429</v>
      </c>
      <c r="P124" s="96" t="s">
        <v>430</v>
      </c>
      <c r="Q124" s="99" t="str">
        <f t="shared" si="1"/>
        <v>Friday</v>
      </c>
      <c r="R124" s="96" t="s">
        <v>198</v>
      </c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</row>
    <row r="125">
      <c r="A125" s="95">
        <v>2020.0</v>
      </c>
      <c r="B125" s="96" t="s">
        <v>464</v>
      </c>
      <c r="C125" s="96">
        <v>17.0</v>
      </c>
      <c r="D125" s="97">
        <v>43994.0</v>
      </c>
      <c r="E125" s="96" t="s">
        <v>675</v>
      </c>
      <c r="F125" s="96" t="s">
        <v>599</v>
      </c>
      <c r="G125" s="96" t="s">
        <v>523</v>
      </c>
      <c r="H125" s="98" t="s">
        <v>425</v>
      </c>
      <c r="I125" s="96" t="s">
        <v>676</v>
      </c>
      <c r="J125" s="96" t="s">
        <v>15</v>
      </c>
      <c r="K125" s="96" t="s">
        <v>16</v>
      </c>
      <c r="L125" s="96">
        <v>29.0</v>
      </c>
      <c r="M125" s="96" t="s">
        <v>427</v>
      </c>
      <c r="N125" s="96" t="s">
        <v>428</v>
      </c>
      <c r="O125" s="96" t="s">
        <v>429</v>
      </c>
      <c r="P125" s="96" t="s">
        <v>430</v>
      </c>
      <c r="Q125" s="99" t="str">
        <f t="shared" si="1"/>
        <v>Friday</v>
      </c>
      <c r="R125" s="96" t="s">
        <v>198</v>
      </c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</row>
    <row r="126">
      <c r="A126" s="95">
        <v>2020.0</v>
      </c>
      <c r="B126" s="96" t="s">
        <v>464</v>
      </c>
      <c r="C126" s="96">
        <v>24.0</v>
      </c>
      <c r="D126" s="97">
        <v>44003.0</v>
      </c>
      <c r="E126" s="96" t="s">
        <v>677</v>
      </c>
      <c r="F126" s="96" t="s">
        <v>678</v>
      </c>
      <c r="G126" s="98" t="s">
        <v>424</v>
      </c>
      <c r="H126" s="98" t="s">
        <v>425</v>
      </c>
      <c r="I126" s="96" t="s">
        <v>488</v>
      </c>
      <c r="J126" s="96" t="s">
        <v>15</v>
      </c>
      <c r="K126" s="96" t="s">
        <v>50</v>
      </c>
      <c r="L126" s="96">
        <v>26.0</v>
      </c>
      <c r="M126" s="96" t="s">
        <v>427</v>
      </c>
      <c r="N126" s="96" t="s">
        <v>439</v>
      </c>
      <c r="O126" s="104" t="s">
        <v>446</v>
      </c>
      <c r="P126" s="96" t="s">
        <v>430</v>
      </c>
      <c r="Q126" s="99" t="str">
        <f t="shared" si="1"/>
        <v>Sunday</v>
      </c>
      <c r="R126" s="96" t="s">
        <v>198</v>
      </c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</row>
    <row r="127">
      <c r="A127" s="95">
        <v>2020.0</v>
      </c>
      <c r="B127" s="96" t="s">
        <v>464</v>
      </c>
      <c r="C127" s="96">
        <v>26.0</v>
      </c>
      <c r="D127" s="97">
        <v>44009.0</v>
      </c>
      <c r="E127" s="96" t="s">
        <v>607</v>
      </c>
      <c r="F127" s="96" t="s">
        <v>469</v>
      </c>
      <c r="G127" s="98" t="s">
        <v>424</v>
      </c>
      <c r="H127" s="98" t="s">
        <v>425</v>
      </c>
      <c r="I127" s="96" t="s">
        <v>679</v>
      </c>
      <c r="J127" s="96" t="s">
        <v>15</v>
      </c>
      <c r="K127" s="96" t="s">
        <v>16</v>
      </c>
      <c r="L127" s="96">
        <v>22.0</v>
      </c>
      <c r="M127" s="96" t="s">
        <v>427</v>
      </c>
      <c r="N127" s="96" t="s">
        <v>428</v>
      </c>
      <c r="O127" s="96" t="s">
        <v>463</v>
      </c>
      <c r="P127" s="96" t="s">
        <v>430</v>
      </c>
      <c r="Q127" s="99" t="str">
        <f t="shared" si="1"/>
        <v>Saturday</v>
      </c>
      <c r="R127" s="96" t="s">
        <v>193</v>
      </c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</row>
    <row r="128">
      <c r="A128" s="95">
        <v>2020.0</v>
      </c>
      <c r="B128" s="96" t="s">
        <v>421</v>
      </c>
      <c r="C128" s="96">
        <v>34.0</v>
      </c>
      <c r="D128" s="97">
        <v>44030.0</v>
      </c>
      <c r="E128" s="96" t="s">
        <v>516</v>
      </c>
      <c r="F128" s="96" t="s">
        <v>469</v>
      </c>
      <c r="G128" s="98" t="s">
        <v>424</v>
      </c>
      <c r="H128" s="98" t="s">
        <v>425</v>
      </c>
      <c r="I128" s="96" t="s">
        <v>680</v>
      </c>
      <c r="J128" s="96" t="s">
        <v>15</v>
      </c>
      <c r="K128" s="96" t="s">
        <v>16</v>
      </c>
      <c r="L128" s="96">
        <v>28.0</v>
      </c>
      <c r="M128" s="96" t="s">
        <v>427</v>
      </c>
      <c r="N128" s="96" t="s">
        <v>428</v>
      </c>
      <c r="O128" s="96" t="s">
        <v>463</v>
      </c>
      <c r="P128" s="96" t="s">
        <v>430</v>
      </c>
      <c r="Q128" s="99" t="str">
        <f t="shared" si="1"/>
        <v>Saturday</v>
      </c>
      <c r="R128" s="96" t="s">
        <v>193</v>
      </c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</row>
    <row r="129">
      <c r="A129" s="95">
        <v>2020.0</v>
      </c>
      <c r="B129" s="96" t="s">
        <v>421</v>
      </c>
      <c r="C129" s="96">
        <v>36.0</v>
      </c>
      <c r="D129" s="97">
        <v>44033.0</v>
      </c>
      <c r="E129" s="96" t="s">
        <v>681</v>
      </c>
      <c r="F129" s="96" t="s">
        <v>459</v>
      </c>
      <c r="G129" s="99" t="s">
        <v>443</v>
      </c>
      <c r="H129" s="98" t="s">
        <v>425</v>
      </c>
      <c r="I129" s="96" t="s">
        <v>593</v>
      </c>
      <c r="J129" s="96" t="s">
        <v>15</v>
      </c>
      <c r="K129" s="96" t="s">
        <v>16</v>
      </c>
      <c r="L129" s="96">
        <v>55.0</v>
      </c>
      <c r="M129" s="96" t="s">
        <v>461</v>
      </c>
      <c r="N129" s="96" t="s">
        <v>487</v>
      </c>
      <c r="O129" s="96" t="s">
        <v>487</v>
      </c>
      <c r="P129" s="96" t="s">
        <v>430</v>
      </c>
      <c r="Q129" s="99" t="str">
        <f t="shared" si="1"/>
        <v>Tuesday</v>
      </c>
      <c r="R129" s="96" t="s">
        <v>193</v>
      </c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</row>
    <row r="130">
      <c r="A130" s="95">
        <v>2020.0</v>
      </c>
      <c r="B130" s="96" t="s">
        <v>421</v>
      </c>
      <c r="C130" s="96">
        <v>39.0</v>
      </c>
      <c r="D130" s="97">
        <v>44041.0</v>
      </c>
      <c r="E130" s="96" t="s">
        <v>682</v>
      </c>
      <c r="F130" s="96" t="s">
        <v>683</v>
      </c>
      <c r="G130" s="98" t="s">
        <v>424</v>
      </c>
      <c r="H130" s="98" t="s">
        <v>425</v>
      </c>
      <c r="I130" s="96" t="s">
        <v>488</v>
      </c>
      <c r="J130" s="96" t="s">
        <v>15</v>
      </c>
      <c r="K130" s="96" t="s">
        <v>50</v>
      </c>
      <c r="L130" s="96">
        <v>26.0</v>
      </c>
      <c r="M130" s="96" t="s">
        <v>427</v>
      </c>
      <c r="N130" s="96" t="s">
        <v>439</v>
      </c>
      <c r="O130" s="104" t="s">
        <v>446</v>
      </c>
      <c r="P130" s="96" t="s">
        <v>430</v>
      </c>
      <c r="Q130" s="99" t="str">
        <f t="shared" si="1"/>
        <v>Wednesday</v>
      </c>
      <c r="R130" s="96" t="s">
        <v>193</v>
      </c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</row>
    <row r="131">
      <c r="A131" s="95">
        <v>2020.0</v>
      </c>
      <c r="B131" s="96" t="s">
        <v>514</v>
      </c>
      <c r="C131" s="96">
        <v>43.0</v>
      </c>
      <c r="D131" s="97">
        <v>44050.0</v>
      </c>
      <c r="E131" s="96" t="s">
        <v>496</v>
      </c>
      <c r="F131" s="96" t="s">
        <v>456</v>
      </c>
      <c r="G131" s="99" t="s">
        <v>443</v>
      </c>
      <c r="H131" s="98" t="s">
        <v>425</v>
      </c>
      <c r="I131" s="96" t="s">
        <v>670</v>
      </c>
      <c r="J131" s="96" t="s">
        <v>15</v>
      </c>
      <c r="K131" s="96" t="s">
        <v>16</v>
      </c>
      <c r="L131" s="96">
        <v>25.0</v>
      </c>
      <c r="M131" s="96" t="s">
        <v>427</v>
      </c>
      <c r="N131" s="96" t="s">
        <v>439</v>
      </c>
      <c r="O131" s="104" t="s">
        <v>446</v>
      </c>
      <c r="P131" s="96" t="s">
        <v>430</v>
      </c>
      <c r="Q131" s="99" t="str">
        <f t="shared" si="1"/>
        <v>Friday</v>
      </c>
      <c r="R131" s="96" t="s">
        <v>193</v>
      </c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</row>
    <row r="132">
      <c r="A132" s="95">
        <v>2020.0</v>
      </c>
      <c r="B132" s="96" t="s">
        <v>514</v>
      </c>
      <c r="C132" s="96">
        <v>46.0</v>
      </c>
      <c r="D132" s="97">
        <v>44052.0</v>
      </c>
      <c r="E132" s="96" t="s">
        <v>684</v>
      </c>
      <c r="F132" s="96" t="s">
        <v>685</v>
      </c>
      <c r="G132" s="99" t="s">
        <v>443</v>
      </c>
      <c r="H132" s="98" t="s">
        <v>425</v>
      </c>
      <c r="I132" s="96" t="s">
        <v>686</v>
      </c>
      <c r="J132" s="96" t="s">
        <v>15</v>
      </c>
      <c r="K132" s="96" t="s">
        <v>16</v>
      </c>
      <c r="L132" s="96">
        <v>35.0</v>
      </c>
      <c r="M132" s="96" t="s">
        <v>454</v>
      </c>
      <c r="N132" s="96" t="s">
        <v>439</v>
      </c>
      <c r="O132" s="104" t="s">
        <v>446</v>
      </c>
      <c r="P132" s="96" t="s">
        <v>430</v>
      </c>
      <c r="Q132" s="99" t="str">
        <f t="shared" si="1"/>
        <v>Sunday</v>
      </c>
      <c r="R132" s="96" t="s">
        <v>193</v>
      </c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</row>
    <row r="133">
      <c r="A133" s="95">
        <v>2020.0</v>
      </c>
      <c r="B133" s="96" t="s">
        <v>514</v>
      </c>
      <c r="C133" s="96">
        <v>48.0</v>
      </c>
      <c r="D133" s="97">
        <v>44055.0</v>
      </c>
      <c r="E133" s="96" t="s">
        <v>687</v>
      </c>
      <c r="F133" s="96" t="s">
        <v>442</v>
      </c>
      <c r="G133" s="99" t="s">
        <v>443</v>
      </c>
      <c r="H133" s="98" t="s">
        <v>425</v>
      </c>
      <c r="I133" s="96" t="s">
        <v>688</v>
      </c>
      <c r="J133" s="96" t="s">
        <v>15</v>
      </c>
      <c r="K133" s="96" t="s">
        <v>16</v>
      </c>
      <c r="L133" s="96">
        <v>52.0</v>
      </c>
      <c r="M133" s="96" t="s">
        <v>461</v>
      </c>
      <c r="N133" s="96" t="s">
        <v>428</v>
      </c>
      <c r="O133" s="96" t="s">
        <v>473</v>
      </c>
      <c r="P133" s="96" t="s">
        <v>430</v>
      </c>
      <c r="Q133" s="99" t="str">
        <f t="shared" si="1"/>
        <v>Wednesday</v>
      </c>
      <c r="R133" s="96" t="s">
        <v>193</v>
      </c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</row>
    <row r="134">
      <c r="A134" s="95">
        <v>2020.0</v>
      </c>
      <c r="B134" s="96" t="s">
        <v>528</v>
      </c>
      <c r="C134" s="96">
        <v>57.0</v>
      </c>
      <c r="D134" s="97">
        <v>44080.0</v>
      </c>
      <c r="E134" s="96" t="s">
        <v>689</v>
      </c>
      <c r="F134" s="96" t="s">
        <v>559</v>
      </c>
      <c r="G134" s="99" t="s">
        <v>443</v>
      </c>
      <c r="H134" s="98" t="s">
        <v>425</v>
      </c>
      <c r="I134" s="96" t="s">
        <v>690</v>
      </c>
      <c r="J134" s="96" t="s">
        <v>15</v>
      </c>
      <c r="K134" s="96" t="s">
        <v>50</v>
      </c>
      <c r="L134" s="96">
        <v>56.0</v>
      </c>
      <c r="M134" s="96" t="s">
        <v>461</v>
      </c>
      <c r="N134" s="96" t="s">
        <v>439</v>
      </c>
      <c r="O134" s="104" t="s">
        <v>446</v>
      </c>
      <c r="P134" s="96" t="s">
        <v>430</v>
      </c>
      <c r="Q134" s="99" t="str">
        <f t="shared" si="1"/>
        <v>Sunday</v>
      </c>
      <c r="R134" s="96" t="s">
        <v>193</v>
      </c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</row>
    <row r="135">
      <c r="A135" s="95">
        <v>2020.0</v>
      </c>
      <c r="B135" s="96" t="s">
        <v>528</v>
      </c>
      <c r="C135" s="96">
        <v>60.0</v>
      </c>
      <c r="D135" s="97">
        <v>44083.0</v>
      </c>
      <c r="E135" s="96" t="s">
        <v>88</v>
      </c>
      <c r="F135" s="96" t="s">
        <v>599</v>
      </c>
      <c r="G135" s="96" t="s">
        <v>523</v>
      </c>
      <c r="H135" s="98" t="s">
        <v>425</v>
      </c>
      <c r="I135" s="96" t="s">
        <v>486</v>
      </c>
      <c r="J135" s="96" t="s">
        <v>15</v>
      </c>
      <c r="K135" s="96" t="s">
        <v>50</v>
      </c>
      <c r="L135" s="96">
        <v>38.0</v>
      </c>
      <c r="M135" s="96" t="s">
        <v>454</v>
      </c>
      <c r="N135" s="96" t="s">
        <v>439</v>
      </c>
      <c r="O135" s="104" t="s">
        <v>446</v>
      </c>
      <c r="P135" s="96" t="s">
        <v>430</v>
      </c>
      <c r="Q135" s="99" t="str">
        <f t="shared" si="1"/>
        <v>Wednesday</v>
      </c>
      <c r="R135" s="96" t="s">
        <v>193</v>
      </c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</row>
    <row r="136">
      <c r="A136" s="95">
        <v>2020.0</v>
      </c>
      <c r="B136" s="96" t="s">
        <v>528</v>
      </c>
      <c r="C136" s="96">
        <v>62.0</v>
      </c>
      <c r="D136" s="97">
        <v>44086.0</v>
      </c>
      <c r="E136" s="96" t="s">
        <v>501</v>
      </c>
      <c r="F136" s="96" t="s">
        <v>423</v>
      </c>
      <c r="G136" s="98" t="s">
        <v>424</v>
      </c>
      <c r="H136" s="98" t="s">
        <v>425</v>
      </c>
      <c r="I136" s="96" t="s">
        <v>691</v>
      </c>
      <c r="J136" s="96" t="s">
        <v>15</v>
      </c>
      <c r="K136" s="96" t="s">
        <v>16</v>
      </c>
      <c r="L136" s="96">
        <v>60.0</v>
      </c>
      <c r="M136" s="96" t="s">
        <v>445</v>
      </c>
      <c r="N136" s="96" t="s">
        <v>487</v>
      </c>
      <c r="O136" s="96" t="s">
        <v>487</v>
      </c>
      <c r="P136" s="96" t="s">
        <v>430</v>
      </c>
      <c r="Q136" s="99" t="str">
        <f t="shared" si="1"/>
        <v>Saturday</v>
      </c>
      <c r="R136" s="96" t="s">
        <v>193</v>
      </c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</row>
    <row r="137">
      <c r="A137" s="95">
        <v>2020.0</v>
      </c>
      <c r="B137" s="96" t="s">
        <v>528</v>
      </c>
      <c r="C137" s="96">
        <v>63.0</v>
      </c>
      <c r="D137" s="97">
        <v>44086.0</v>
      </c>
      <c r="E137" s="96" t="s">
        <v>433</v>
      </c>
      <c r="F137" s="96" t="s">
        <v>692</v>
      </c>
      <c r="G137" s="98" t="s">
        <v>424</v>
      </c>
      <c r="H137" s="98" t="s">
        <v>425</v>
      </c>
      <c r="I137" s="96" t="s">
        <v>693</v>
      </c>
      <c r="J137" s="96" t="s">
        <v>15</v>
      </c>
      <c r="K137" s="96" t="s">
        <v>16</v>
      </c>
      <c r="L137" s="96">
        <v>50.0</v>
      </c>
      <c r="M137" s="96" t="s">
        <v>461</v>
      </c>
      <c r="N137" s="96" t="s">
        <v>439</v>
      </c>
      <c r="O137" s="104" t="s">
        <v>551</v>
      </c>
      <c r="P137" s="96" t="s">
        <v>430</v>
      </c>
      <c r="Q137" s="99" t="str">
        <f t="shared" si="1"/>
        <v>Saturday</v>
      </c>
      <c r="R137" s="96" t="s">
        <v>193</v>
      </c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</row>
    <row r="138">
      <c r="A138" s="95">
        <v>2020.0</v>
      </c>
      <c r="B138" s="96" t="s">
        <v>528</v>
      </c>
      <c r="C138" s="96">
        <v>64.0</v>
      </c>
      <c r="D138" s="97">
        <v>44094.0</v>
      </c>
      <c r="E138" s="96" t="s">
        <v>642</v>
      </c>
      <c r="F138" s="96" t="s">
        <v>519</v>
      </c>
      <c r="G138" s="98" t="s">
        <v>424</v>
      </c>
      <c r="H138" s="98" t="s">
        <v>425</v>
      </c>
      <c r="I138" s="96" t="s">
        <v>688</v>
      </c>
      <c r="J138" s="96" t="s">
        <v>15</v>
      </c>
      <c r="K138" s="96" t="s">
        <v>16</v>
      </c>
      <c r="L138" s="96">
        <v>34.0</v>
      </c>
      <c r="M138" s="96" t="s">
        <v>454</v>
      </c>
      <c r="N138" s="96" t="s">
        <v>487</v>
      </c>
      <c r="O138" s="96" t="s">
        <v>487</v>
      </c>
      <c r="P138" s="96" t="s">
        <v>430</v>
      </c>
      <c r="Q138" s="99" t="str">
        <f t="shared" si="1"/>
        <v>Sunday</v>
      </c>
      <c r="R138" s="96" t="s">
        <v>193</v>
      </c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</row>
    <row r="139">
      <c r="A139" s="95">
        <v>2020.0</v>
      </c>
      <c r="B139" s="96" t="s">
        <v>528</v>
      </c>
      <c r="C139" s="96">
        <v>66.0</v>
      </c>
      <c r="D139" s="97">
        <v>44100.0</v>
      </c>
      <c r="E139" s="96" t="s">
        <v>599</v>
      </c>
      <c r="F139" s="96" t="s">
        <v>694</v>
      </c>
      <c r="G139" s="96" t="s">
        <v>523</v>
      </c>
      <c r="H139" s="98" t="s">
        <v>425</v>
      </c>
      <c r="I139" s="96" t="s">
        <v>695</v>
      </c>
      <c r="J139" s="96" t="s">
        <v>15</v>
      </c>
      <c r="K139" s="96" t="s">
        <v>16</v>
      </c>
      <c r="L139" s="96">
        <v>68.0</v>
      </c>
      <c r="M139" s="96" t="s">
        <v>445</v>
      </c>
      <c r="N139" s="96" t="s">
        <v>487</v>
      </c>
      <c r="O139" s="96" t="s">
        <v>487</v>
      </c>
      <c r="P139" s="96" t="s">
        <v>430</v>
      </c>
      <c r="Q139" s="99" t="str">
        <f t="shared" si="1"/>
        <v>Saturday</v>
      </c>
      <c r="R139" s="96" t="s">
        <v>29</v>
      </c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</row>
    <row r="140">
      <c r="A140" s="95">
        <v>2020.0</v>
      </c>
      <c r="B140" s="96" t="s">
        <v>528</v>
      </c>
      <c r="C140" s="96">
        <v>68.0</v>
      </c>
      <c r="D140" s="97">
        <v>44104.0</v>
      </c>
      <c r="E140" s="96" t="s">
        <v>696</v>
      </c>
      <c r="F140" s="96" t="s">
        <v>456</v>
      </c>
      <c r="G140" s="96" t="s">
        <v>443</v>
      </c>
      <c r="H140" s="98" t="s">
        <v>425</v>
      </c>
      <c r="I140" s="96" t="s">
        <v>66</v>
      </c>
      <c r="J140" s="96" t="s">
        <v>15</v>
      </c>
      <c r="K140" s="96" t="s">
        <v>16</v>
      </c>
      <c r="L140" s="96">
        <v>54.0</v>
      </c>
      <c r="M140" s="96" t="s">
        <v>461</v>
      </c>
      <c r="N140" s="96" t="s">
        <v>428</v>
      </c>
      <c r="O140" s="96" t="s">
        <v>429</v>
      </c>
      <c r="P140" s="96" t="s">
        <v>430</v>
      </c>
      <c r="Q140" s="99" t="str">
        <f t="shared" si="1"/>
        <v>Wednesday</v>
      </c>
      <c r="R140" s="96" t="s">
        <v>29</v>
      </c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</row>
    <row r="141">
      <c r="A141" s="95">
        <v>2020.0</v>
      </c>
      <c r="B141" s="96" t="s">
        <v>440</v>
      </c>
      <c r="C141" s="96">
        <v>73.0</v>
      </c>
      <c r="D141" s="97">
        <v>44119.0</v>
      </c>
      <c r="E141" s="96" t="s">
        <v>681</v>
      </c>
      <c r="F141" s="96" t="s">
        <v>459</v>
      </c>
      <c r="G141" s="99" t="s">
        <v>443</v>
      </c>
      <c r="H141" s="98" t="s">
        <v>425</v>
      </c>
      <c r="I141" s="96" t="s">
        <v>697</v>
      </c>
      <c r="J141" s="96" t="s">
        <v>15</v>
      </c>
      <c r="K141" s="96" t="s">
        <v>50</v>
      </c>
      <c r="L141" s="96">
        <v>67.0</v>
      </c>
      <c r="M141" s="96" t="s">
        <v>445</v>
      </c>
      <c r="N141" s="96" t="s">
        <v>439</v>
      </c>
      <c r="O141" s="104" t="s">
        <v>446</v>
      </c>
      <c r="P141" s="96" t="s">
        <v>430</v>
      </c>
      <c r="Q141" s="99" t="str">
        <f t="shared" si="1"/>
        <v>Thursday</v>
      </c>
      <c r="R141" s="96" t="s">
        <v>29</v>
      </c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</row>
    <row r="142">
      <c r="A142" s="95">
        <v>2020.0</v>
      </c>
      <c r="B142" s="96" t="s">
        <v>440</v>
      </c>
      <c r="C142" s="96">
        <v>74.0</v>
      </c>
      <c r="D142" s="97">
        <v>44119.0</v>
      </c>
      <c r="E142" s="96" t="s">
        <v>698</v>
      </c>
      <c r="F142" s="96" t="s">
        <v>547</v>
      </c>
      <c r="G142" s="96" t="s">
        <v>424</v>
      </c>
      <c r="H142" s="98" t="s">
        <v>425</v>
      </c>
      <c r="I142" s="96" t="s">
        <v>488</v>
      </c>
      <c r="J142" s="96" t="s">
        <v>15</v>
      </c>
      <c r="K142" s="96" t="s">
        <v>50</v>
      </c>
      <c r="L142" s="96">
        <v>24.0</v>
      </c>
      <c r="M142" s="96" t="s">
        <v>427</v>
      </c>
      <c r="N142" s="96" t="s">
        <v>428</v>
      </c>
      <c r="O142" s="96" t="s">
        <v>429</v>
      </c>
      <c r="P142" s="96" t="s">
        <v>430</v>
      </c>
      <c r="Q142" s="99" t="str">
        <f t="shared" si="1"/>
        <v>Thursday</v>
      </c>
      <c r="R142" s="96" t="s">
        <v>29</v>
      </c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</row>
    <row r="143">
      <c r="A143" s="95">
        <v>2020.0</v>
      </c>
      <c r="B143" s="96" t="s">
        <v>440</v>
      </c>
      <c r="C143" s="96">
        <v>75.0</v>
      </c>
      <c r="D143" s="97">
        <v>44122.0</v>
      </c>
      <c r="E143" s="96" t="s">
        <v>652</v>
      </c>
      <c r="F143" s="96" t="s">
        <v>653</v>
      </c>
      <c r="G143" s="96" t="s">
        <v>424</v>
      </c>
      <c r="H143" s="98" t="s">
        <v>425</v>
      </c>
      <c r="I143" s="96" t="s">
        <v>699</v>
      </c>
      <c r="J143" s="96" t="s">
        <v>15</v>
      </c>
      <c r="K143" s="96" t="s">
        <v>50</v>
      </c>
      <c r="L143" s="96">
        <v>23.0</v>
      </c>
      <c r="M143" s="96" t="s">
        <v>427</v>
      </c>
      <c r="N143" s="96" t="s">
        <v>428</v>
      </c>
      <c r="O143" s="96" t="s">
        <v>429</v>
      </c>
      <c r="P143" s="96" t="s">
        <v>430</v>
      </c>
      <c r="Q143" s="99" t="str">
        <f t="shared" si="1"/>
        <v>Sunday</v>
      </c>
      <c r="R143" s="96" t="s">
        <v>29</v>
      </c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</row>
    <row r="144">
      <c r="A144" s="95">
        <v>2020.0</v>
      </c>
      <c r="B144" s="96" t="s">
        <v>440</v>
      </c>
      <c r="C144" s="96">
        <v>75.0</v>
      </c>
      <c r="D144" s="97">
        <v>44122.0</v>
      </c>
      <c r="E144" s="96" t="s">
        <v>652</v>
      </c>
      <c r="F144" s="96" t="s">
        <v>653</v>
      </c>
      <c r="G144" s="96" t="s">
        <v>424</v>
      </c>
      <c r="H144" s="98" t="s">
        <v>425</v>
      </c>
      <c r="I144" s="96" t="s">
        <v>699</v>
      </c>
      <c r="J144" s="96" t="s">
        <v>15</v>
      </c>
      <c r="K144" s="96" t="s">
        <v>16</v>
      </c>
      <c r="L144" s="96">
        <v>24.0</v>
      </c>
      <c r="M144" s="96" t="s">
        <v>427</v>
      </c>
      <c r="N144" s="96" t="s">
        <v>428</v>
      </c>
      <c r="O144" s="96" t="s">
        <v>429</v>
      </c>
      <c r="P144" s="96" t="s">
        <v>430</v>
      </c>
      <c r="Q144" s="99" t="str">
        <f t="shared" si="1"/>
        <v>Sunday</v>
      </c>
      <c r="R144" s="96" t="s">
        <v>29</v>
      </c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</row>
    <row r="145">
      <c r="A145" s="95">
        <v>2020.0</v>
      </c>
      <c r="B145" s="96" t="s">
        <v>440</v>
      </c>
      <c r="C145" s="96">
        <v>75.0</v>
      </c>
      <c r="D145" s="97">
        <v>44122.0</v>
      </c>
      <c r="E145" s="96" t="s">
        <v>652</v>
      </c>
      <c r="F145" s="96" t="s">
        <v>653</v>
      </c>
      <c r="G145" s="96" t="s">
        <v>424</v>
      </c>
      <c r="H145" s="98" t="s">
        <v>425</v>
      </c>
      <c r="I145" s="96" t="s">
        <v>488</v>
      </c>
      <c r="J145" s="96" t="s">
        <v>15</v>
      </c>
      <c r="K145" s="96" t="s">
        <v>50</v>
      </c>
      <c r="L145" s="96">
        <v>24.0</v>
      </c>
      <c r="M145" s="96" t="s">
        <v>427</v>
      </c>
      <c r="N145" s="96" t="s">
        <v>428</v>
      </c>
      <c r="O145" s="96" t="s">
        <v>429</v>
      </c>
      <c r="P145" s="96" t="s">
        <v>430</v>
      </c>
      <c r="Q145" s="99" t="str">
        <f t="shared" si="1"/>
        <v>Sunday</v>
      </c>
      <c r="R145" s="96" t="s">
        <v>29</v>
      </c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</row>
    <row r="146">
      <c r="A146" s="95">
        <v>2020.0</v>
      </c>
      <c r="B146" s="96" t="s">
        <v>440</v>
      </c>
      <c r="C146" s="96">
        <v>78.0</v>
      </c>
      <c r="D146" s="97">
        <v>44128.0</v>
      </c>
      <c r="E146" s="96" t="s">
        <v>455</v>
      </c>
      <c r="F146" s="96" t="s">
        <v>456</v>
      </c>
      <c r="G146" s="99" t="s">
        <v>443</v>
      </c>
      <c r="H146" s="98" t="s">
        <v>425</v>
      </c>
      <c r="I146" s="96" t="s">
        <v>700</v>
      </c>
      <c r="J146" s="96" t="s">
        <v>15</v>
      </c>
      <c r="K146" s="96" t="s">
        <v>50</v>
      </c>
      <c r="L146" s="96">
        <v>28.0</v>
      </c>
      <c r="M146" s="96" t="s">
        <v>427</v>
      </c>
      <c r="N146" s="96" t="s">
        <v>439</v>
      </c>
      <c r="O146" s="104" t="s">
        <v>446</v>
      </c>
      <c r="P146" s="96" t="s">
        <v>430</v>
      </c>
      <c r="Q146" s="99" t="str">
        <f t="shared" si="1"/>
        <v>Saturday</v>
      </c>
      <c r="R146" s="96" t="s">
        <v>29</v>
      </c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</row>
    <row r="147">
      <c r="A147" s="95">
        <v>2020.0</v>
      </c>
      <c r="B147" s="96" t="s">
        <v>440</v>
      </c>
      <c r="C147" s="96">
        <v>79.0</v>
      </c>
      <c r="D147" s="97">
        <v>44128.0</v>
      </c>
      <c r="E147" s="96" t="s">
        <v>696</v>
      </c>
      <c r="F147" s="96" t="s">
        <v>456</v>
      </c>
      <c r="G147" s="99" t="s">
        <v>443</v>
      </c>
      <c r="H147" s="98" t="s">
        <v>425</v>
      </c>
      <c r="I147" s="96" t="s">
        <v>606</v>
      </c>
      <c r="J147" s="96" t="s">
        <v>15</v>
      </c>
      <c r="K147" s="96" t="s">
        <v>50</v>
      </c>
      <c r="L147" s="96">
        <v>43.0</v>
      </c>
      <c r="M147" s="96" t="s">
        <v>472</v>
      </c>
      <c r="N147" s="96" t="s">
        <v>439</v>
      </c>
      <c r="O147" s="104" t="s">
        <v>446</v>
      </c>
      <c r="P147" s="96" t="s">
        <v>430</v>
      </c>
      <c r="Q147" s="99" t="str">
        <f t="shared" si="1"/>
        <v>Saturday</v>
      </c>
      <c r="R147" s="96" t="s">
        <v>29</v>
      </c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  <c r="AF147" s="94"/>
    </row>
    <row r="148">
      <c r="A148" s="95">
        <v>2020.0</v>
      </c>
      <c r="B148" s="96" t="s">
        <v>661</v>
      </c>
      <c r="C148" s="96">
        <v>81.0</v>
      </c>
      <c r="D148" s="97">
        <v>44142.0</v>
      </c>
      <c r="E148" s="96" t="s">
        <v>432</v>
      </c>
      <c r="F148" s="96" t="s">
        <v>433</v>
      </c>
      <c r="G148" s="96" t="s">
        <v>424</v>
      </c>
      <c r="H148" s="98" t="s">
        <v>425</v>
      </c>
      <c r="I148" s="96" t="s">
        <v>488</v>
      </c>
      <c r="J148" s="96" t="s">
        <v>15</v>
      </c>
      <c r="K148" s="96" t="s">
        <v>16</v>
      </c>
      <c r="L148" s="96">
        <v>23.0</v>
      </c>
      <c r="M148" s="96" t="s">
        <v>427</v>
      </c>
      <c r="N148" s="96" t="s">
        <v>428</v>
      </c>
      <c r="O148" s="104" t="s">
        <v>446</v>
      </c>
      <c r="P148" s="96" t="s">
        <v>430</v>
      </c>
      <c r="Q148" s="99" t="str">
        <f t="shared" si="1"/>
        <v>Saturday</v>
      </c>
      <c r="R148" s="96" t="s">
        <v>29</v>
      </c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</row>
    <row r="149">
      <c r="A149" s="95">
        <v>2020.0</v>
      </c>
      <c r="B149" s="96" t="s">
        <v>661</v>
      </c>
      <c r="C149" s="96">
        <v>82.0</v>
      </c>
      <c r="D149" s="97">
        <v>44144.0</v>
      </c>
      <c r="E149" s="96" t="s">
        <v>701</v>
      </c>
      <c r="F149" s="96" t="s">
        <v>433</v>
      </c>
      <c r="G149" s="96" t="s">
        <v>424</v>
      </c>
      <c r="H149" s="98" t="s">
        <v>425</v>
      </c>
      <c r="I149" s="96" t="s">
        <v>695</v>
      </c>
      <c r="J149" s="96" t="s">
        <v>15</v>
      </c>
      <c r="K149" s="96" t="s">
        <v>16</v>
      </c>
      <c r="L149" s="96">
        <v>28.0</v>
      </c>
      <c r="M149" s="96" t="s">
        <v>427</v>
      </c>
      <c r="N149" s="96" t="s">
        <v>428</v>
      </c>
      <c r="O149" s="96" t="s">
        <v>429</v>
      </c>
      <c r="P149" s="96" t="s">
        <v>430</v>
      </c>
      <c r="Q149" s="99" t="str">
        <f t="shared" si="1"/>
        <v>Monday</v>
      </c>
      <c r="R149" s="96" t="s">
        <v>29</v>
      </c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</row>
    <row r="150">
      <c r="A150" s="95">
        <v>2020.0</v>
      </c>
      <c r="B150" s="96" t="s">
        <v>661</v>
      </c>
      <c r="C150" s="96">
        <v>82.0</v>
      </c>
      <c r="D150" s="97">
        <v>44144.0</v>
      </c>
      <c r="E150" s="96" t="s">
        <v>701</v>
      </c>
      <c r="F150" s="96" t="s">
        <v>433</v>
      </c>
      <c r="G150" s="96" t="s">
        <v>424</v>
      </c>
      <c r="H150" s="98" t="s">
        <v>425</v>
      </c>
      <c r="I150" s="96" t="s">
        <v>702</v>
      </c>
      <c r="J150" s="96" t="s">
        <v>15</v>
      </c>
      <c r="K150" s="96" t="s">
        <v>50</v>
      </c>
      <c r="L150" s="96">
        <v>28.0</v>
      </c>
      <c r="M150" s="96" t="s">
        <v>427</v>
      </c>
      <c r="N150" s="96" t="s">
        <v>428</v>
      </c>
      <c r="O150" s="96" t="s">
        <v>429</v>
      </c>
      <c r="P150" s="96" t="s">
        <v>430</v>
      </c>
      <c r="Q150" s="99" t="str">
        <f t="shared" si="1"/>
        <v>Monday</v>
      </c>
      <c r="R150" s="96" t="s">
        <v>29</v>
      </c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</row>
    <row r="151">
      <c r="A151" s="95">
        <v>2020.0</v>
      </c>
      <c r="B151" s="96" t="s">
        <v>661</v>
      </c>
      <c r="C151" s="96">
        <v>84.0</v>
      </c>
      <c r="D151" s="97">
        <v>44144.0</v>
      </c>
      <c r="E151" s="96" t="s">
        <v>703</v>
      </c>
      <c r="F151" s="96" t="s">
        <v>694</v>
      </c>
      <c r="G151" s="96" t="s">
        <v>523</v>
      </c>
      <c r="H151" s="98" t="s">
        <v>425</v>
      </c>
      <c r="I151" s="96" t="s">
        <v>704</v>
      </c>
      <c r="J151" s="96" t="s">
        <v>15</v>
      </c>
      <c r="K151" s="96" t="s">
        <v>16</v>
      </c>
      <c r="L151" s="96">
        <v>22.0</v>
      </c>
      <c r="M151" s="96" t="s">
        <v>427</v>
      </c>
      <c r="N151" s="96" t="s">
        <v>439</v>
      </c>
      <c r="O151" s="96" t="s">
        <v>551</v>
      </c>
      <c r="P151" s="96" t="s">
        <v>430</v>
      </c>
      <c r="Q151" s="99" t="str">
        <f t="shared" si="1"/>
        <v>Monday</v>
      </c>
      <c r="R151" s="96" t="s">
        <v>29</v>
      </c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</row>
    <row r="152">
      <c r="A152" s="95">
        <v>2020.0</v>
      </c>
      <c r="B152" s="96" t="s">
        <v>661</v>
      </c>
      <c r="C152" s="96">
        <v>85.0</v>
      </c>
      <c r="D152" s="97">
        <v>44147.0</v>
      </c>
      <c r="E152" s="96" t="s">
        <v>705</v>
      </c>
      <c r="F152" s="96" t="s">
        <v>706</v>
      </c>
      <c r="G152" s="96" t="s">
        <v>523</v>
      </c>
      <c r="H152" s="98" t="s">
        <v>425</v>
      </c>
      <c r="I152" s="96" t="s">
        <v>707</v>
      </c>
      <c r="J152" s="96" t="s">
        <v>15</v>
      </c>
      <c r="K152" s="96" t="s">
        <v>50</v>
      </c>
      <c r="L152" s="96">
        <v>38.0</v>
      </c>
      <c r="M152" s="96" t="s">
        <v>454</v>
      </c>
      <c r="N152" s="96" t="s">
        <v>428</v>
      </c>
      <c r="O152" s="96" t="s">
        <v>429</v>
      </c>
      <c r="P152" s="96" t="s">
        <v>430</v>
      </c>
      <c r="Q152" s="99" t="str">
        <f t="shared" si="1"/>
        <v>Thursday</v>
      </c>
      <c r="R152" s="96" t="s">
        <v>29</v>
      </c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</row>
    <row r="153">
      <c r="A153" s="95">
        <v>2020.0</v>
      </c>
      <c r="B153" s="96" t="s">
        <v>661</v>
      </c>
      <c r="C153" s="96">
        <v>87.0</v>
      </c>
      <c r="D153" s="97">
        <v>44163.0</v>
      </c>
      <c r="E153" s="96" t="s">
        <v>66</v>
      </c>
      <c r="F153" s="96" t="s">
        <v>442</v>
      </c>
      <c r="G153" s="99" t="s">
        <v>443</v>
      </c>
      <c r="H153" s="98" t="s">
        <v>425</v>
      </c>
      <c r="I153" s="96" t="s">
        <v>699</v>
      </c>
      <c r="J153" s="96" t="s">
        <v>15</v>
      </c>
      <c r="K153" s="96" t="s">
        <v>50</v>
      </c>
      <c r="L153" s="96">
        <v>23.0</v>
      </c>
      <c r="M153" s="96" t="s">
        <v>427</v>
      </c>
      <c r="N153" s="96" t="s">
        <v>428</v>
      </c>
      <c r="O153" s="96" t="s">
        <v>429</v>
      </c>
      <c r="P153" s="96" t="s">
        <v>430</v>
      </c>
      <c r="Q153" s="99" t="str">
        <f t="shared" si="1"/>
        <v>Saturday</v>
      </c>
      <c r="R153" s="96" t="s">
        <v>29</v>
      </c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</row>
    <row r="154">
      <c r="A154" s="95">
        <v>2020.0</v>
      </c>
      <c r="B154" s="96" t="s">
        <v>661</v>
      </c>
      <c r="C154" s="96">
        <v>87.0</v>
      </c>
      <c r="D154" s="97">
        <v>44163.0</v>
      </c>
      <c r="E154" s="96" t="s">
        <v>66</v>
      </c>
      <c r="F154" s="96" t="s">
        <v>442</v>
      </c>
      <c r="G154" s="99" t="s">
        <v>443</v>
      </c>
      <c r="H154" s="98" t="s">
        <v>425</v>
      </c>
      <c r="I154" s="96" t="s">
        <v>708</v>
      </c>
      <c r="J154" s="96" t="s">
        <v>15</v>
      </c>
      <c r="K154" s="96" t="s">
        <v>50</v>
      </c>
      <c r="L154" s="96">
        <v>56.0</v>
      </c>
      <c r="M154" s="96" t="s">
        <v>461</v>
      </c>
      <c r="N154" s="96" t="s">
        <v>428</v>
      </c>
      <c r="O154" s="96" t="s">
        <v>429</v>
      </c>
      <c r="P154" s="96" t="s">
        <v>430</v>
      </c>
      <c r="Q154" s="99" t="str">
        <f t="shared" si="1"/>
        <v>Saturday</v>
      </c>
      <c r="R154" s="96" t="s">
        <v>29</v>
      </c>
      <c r="S154" s="9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  <c r="AD154" s="94"/>
      <c r="AE154" s="94"/>
      <c r="AF154" s="94"/>
    </row>
    <row r="155">
      <c r="A155" s="95">
        <v>2020.0</v>
      </c>
      <c r="B155" s="96" t="s">
        <v>661</v>
      </c>
      <c r="C155" s="96">
        <v>89.0</v>
      </c>
      <c r="D155" s="97">
        <v>44165.0</v>
      </c>
      <c r="E155" s="96" t="s">
        <v>98</v>
      </c>
      <c r="F155" s="96" t="s">
        <v>709</v>
      </c>
      <c r="G155" s="96" t="s">
        <v>523</v>
      </c>
      <c r="H155" s="98" t="s">
        <v>425</v>
      </c>
      <c r="I155" s="96" t="s">
        <v>710</v>
      </c>
      <c r="J155" s="96" t="s">
        <v>15</v>
      </c>
      <c r="K155" s="96" t="s">
        <v>50</v>
      </c>
      <c r="L155" s="96">
        <v>53.0</v>
      </c>
      <c r="M155" s="96" t="s">
        <v>461</v>
      </c>
      <c r="N155" s="96" t="s">
        <v>439</v>
      </c>
      <c r="O155" s="104" t="s">
        <v>446</v>
      </c>
      <c r="P155" s="96" t="s">
        <v>430</v>
      </c>
      <c r="Q155" s="99" t="str">
        <f t="shared" si="1"/>
        <v>Monday</v>
      </c>
      <c r="R155" s="96" t="s">
        <v>29</v>
      </c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  <c r="AE155" s="94"/>
      <c r="AF155" s="94"/>
    </row>
    <row r="156">
      <c r="A156" s="95">
        <v>2020.0</v>
      </c>
      <c r="B156" s="96" t="s">
        <v>514</v>
      </c>
      <c r="C156" s="96">
        <v>50.0</v>
      </c>
      <c r="D156" s="97">
        <v>44055.0</v>
      </c>
      <c r="E156" s="96" t="s">
        <v>711</v>
      </c>
      <c r="F156" s="96" t="s">
        <v>423</v>
      </c>
      <c r="G156" s="98" t="s">
        <v>424</v>
      </c>
      <c r="H156" s="98" t="s">
        <v>425</v>
      </c>
      <c r="I156" s="96" t="s">
        <v>712</v>
      </c>
      <c r="J156" s="96" t="s">
        <v>713</v>
      </c>
      <c r="K156" s="96" t="s">
        <v>16</v>
      </c>
      <c r="L156" s="96">
        <v>36.0</v>
      </c>
      <c r="M156" s="96" t="s">
        <v>454</v>
      </c>
      <c r="N156" s="96" t="s">
        <v>439</v>
      </c>
      <c r="O156" s="104" t="s">
        <v>446</v>
      </c>
      <c r="P156" s="96" t="s">
        <v>430</v>
      </c>
      <c r="Q156" s="99" t="str">
        <f t="shared" si="1"/>
        <v>Wednesday</v>
      </c>
      <c r="R156" s="96" t="s">
        <v>193</v>
      </c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  <c r="AD156" s="94"/>
      <c r="AE156" s="94"/>
      <c r="AF156" s="94"/>
    </row>
    <row r="157">
      <c r="A157" s="95">
        <v>2020.0</v>
      </c>
      <c r="B157" s="96" t="s">
        <v>514</v>
      </c>
      <c r="C157" s="96">
        <v>50.0</v>
      </c>
      <c r="D157" s="97">
        <v>44055.0</v>
      </c>
      <c r="E157" s="96" t="s">
        <v>711</v>
      </c>
      <c r="F157" s="96" t="s">
        <v>423</v>
      </c>
      <c r="G157" s="98" t="s">
        <v>424</v>
      </c>
      <c r="H157" s="98" t="s">
        <v>425</v>
      </c>
      <c r="I157" s="96" t="s">
        <v>66</v>
      </c>
      <c r="J157" s="96" t="s">
        <v>713</v>
      </c>
      <c r="K157" s="96" t="s">
        <v>16</v>
      </c>
      <c r="L157" s="96">
        <v>36.0</v>
      </c>
      <c r="M157" s="96" t="s">
        <v>454</v>
      </c>
      <c r="N157" s="96" t="s">
        <v>439</v>
      </c>
      <c r="O157" s="96" t="s">
        <v>473</v>
      </c>
      <c r="P157" s="96" t="s">
        <v>430</v>
      </c>
      <c r="Q157" s="99" t="str">
        <f t="shared" si="1"/>
        <v>Wednesday</v>
      </c>
      <c r="R157" s="96" t="s">
        <v>193</v>
      </c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</row>
    <row r="158">
      <c r="A158" s="95">
        <v>2020.0</v>
      </c>
      <c r="B158" s="96" t="s">
        <v>464</v>
      </c>
      <c r="C158" s="96">
        <v>15.0</v>
      </c>
      <c r="D158" s="97">
        <v>43994.0</v>
      </c>
      <c r="E158" s="96" t="s">
        <v>714</v>
      </c>
      <c r="F158" s="96" t="s">
        <v>715</v>
      </c>
      <c r="G158" s="99" t="s">
        <v>443</v>
      </c>
      <c r="H158" s="98" t="s">
        <v>425</v>
      </c>
      <c r="I158" s="96" t="s">
        <v>716</v>
      </c>
      <c r="J158" s="96" t="s">
        <v>45</v>
      </c>
      <c r="K158" s="96" t="s">
        <v>50</v>
      </c>
      <c r="L158" s="96">
        <v>33.0</v>
      </c>
      <c r="M158" s="96" t="s">
        <v>454</v>
      </c>
      <c r="N158" s="96" t="s">
        <v>439</v>
      </c>
      <c r="O158" s="104" t="s">
        <v>446</v>
      </c>
      <c r="P158" s="96" t="s">
        <v>430</v>
      </c>
      <c r="Q158" s="99" t="str">
        <f t="shared" si="1"/>
        <v>Friday</v>
      </c>
      <c r="R158" s="96" t="s">
        <v>198</v>
      </c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</row>
    <row r="159">
      <c r="A159" s="95">
        <v>2020.0</v>
      </c>
      <c r="B159" s="96" t="s">
        <v>421</v>
      </c>
      <c r="C159" s="96">
        <v>32.0</v>
      </c>
      <c r="D159" s="97">
        <v>44024.0</v>
      </c>
      <c r="E159" s="96" t="s">
        <v>717</v>
      </c>
      <c r="F159" s="96" t="s">
        <v>442</v>
      </c>
      <c r="G159" s="99" t="s">
        <v>443</v>
      </c>
      <c r="H159" s="98" t="s">
        <v>425</v>
      </c>
      <c r="I159" s="96" t="s">
        <v>718</v>
      </c>
      <c r="J159" s="96" t="s">
        <v>45</v>
      </c>
      <c r="K159" s="96" t="s">
        <v>50</v>
      </c>
      <c r="L159" s="96">
        <v>40.0</v>
      </c>
      <c r="M159" s="96" t="s">
        <v>472</v>
      </c>
      <c r="N159" s="96" t="s">
        <v>439</v>
      </c>
      <c r="O159" s="104" t="s">
        <v>446</v>
      </c>
      <c r="P159" s="96" t="s">
        <v>430</v>
      </c>
      <c r="Q159" s="99" t="str">
        <f t="shared" si="1"/>
        <v>Sunday</v>
      </c>
      <c r="R159" s="96" t="s">
        <v>193</v>
      </c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</row>
    <row r="160">
      <c r="A160" s="95">
        <v>2020.0</v>
      </c>
      <c r="B160" s="96" t="s">
        <v>421</v>
      </c>
      <c r="C160" s="96">
        <v>41.0</v>
      </c>
      <c r="D160" s="97">
        <v>44043.0</v>
      </c>
      <c r="E160" s="96" t="s">
        <v>66</v>
      </c>
      <c r="F160" s="96" t="s">
        <v>480</v>
      </c>
      <c r="G160" s="96" t="s">
        <v>481</v>
      </c>
      <c r="H160" s="98" t="s">
        <v>425</v>
      </c>
      <c r="I160" s="96" t="s">
        <v>272</v>
      </c>
      <c r="J160" s="96" t="s">
        <v>45</v>
      </c>
      <c r="K160" s="96" t="s">
        <v>16</v>
      </c>
      <c r="L160" s="96">
        <v>59.0</v>
      </c>
      <c r="M160" s="96" t="s">
        <v>461</v>
      </c>
      <c r="N160" s="96" t="s">
        <v>439</v>
      </c>
      <c r="O160" s="104" t="s">
        <v>446</v>
      </c>
      <c r="P160" s="96" t="s">
        <v>430</v>
      </c>
      <c r="Q160" s="99" t="str">
        <f t="shared" si="1"/>
        <v>Friday</v>
      </c>
      <c r="R160" s="96" t="s">
        <v>193</v>
      </c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</row>
    <row r="161">
      <c r="A161" s="95">
        <v>2020.0</v>
      </c>
      <c r="B161" s="96" t="s">
        <v>464</v>
      </c>
      <c r="C161" s="96">
        <v>18.0</v>
      </c>
      <c r="D161" s="97">
        <v>43993.0</v>
      </c>
      <c r="E161" s="96" t="s">
        <v>648</v>
      </c>
      <c r="F161" s="96" t="s">
        <v>649</v>
      </c>
      <c r="G161" s="99" t="s">
        <v>443</v>
      </c>
      <c r="H161" s="98" t="s">
        <v>425</v>
      </c>
      <c r="I161" s="96" t="s">
        <v>719</v>
      </c>
      <c r="J161" s="96" t="s">
        <v>720</v>
      </c>
      <c r="K161" s="96" t="s">
        <v>50</v>
      </c>
      <c r="L161" s="96">
        <v>18.0</v>
      </c>
      <c r="M161" s="96" t="s">
        <v>438</v>
      </c>
      <c r="N161" s="96" t="s">
        <v>439</v>
      </c>
      <c r="O161" s="96" t="s">
        <v>463</v>
      </c>
      <c r="P161" s="96" t="s">
        <v>430</v>
      </c>
      <c r="Q161" s="99" t="str">
        <f t="shared" si="1"/>
        <v>Thursday</v>
      </c>
      <c r="R161" s="96" t="s">
        <v>198</v>
      </c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</row>
    <row r="162">
      <c r="A162" s="95">
        <v>2020.0</v>
      </c>
      <c r="B162" s="96" t="s">
        <v>464</v>
      </c>
      <c r="C162" s="96">
        <v>19.0</v>
      </c>
      <c r="D162" s="97">
        <v>43993.0</v>
      </c>
      <c r="E162" s="96" t="s">
        <v>648</v>
      </c>
      <c r="F162" s="96" t="s">
        <v>649</v>
      </c>
      <c r="G162" s="99" t="s">
        <v>443</v>
      </c>
      <c r="H162" s="98" t="s">
        <v>425</v>
      </c>
      <c r="I162" s="96" t="s">
        <v>721</v>
      </c>
      <c r="J162" s="96" t="s">
        <v>720</v>
      </c>
      <c r="K162" s="96" t="s">
        <v>16</v>
      </c>
      <c r="L162" s="96">
        <v>18.0</v>
      </c>
      <c r="M162" s="96" t="s">
        <v>438</v>
      </c>
      <c r="N162" s="96" t="s">
        <v>439</v>
      </c>
      <c r="O162" s="96" t="s">
        <v>463</v>
      </c>
      <c r="P162" s="96" t="s">
        <v>430</v>
      </c>
      <c r="Q162" s="99" t="str">
        <f t="shared" si="1"/>
        <v>Thursday</v>
      </c>
      <c r="R162" s="96" t="s">
        <v>198</v>
      </c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94"/>
      <c r="AE162" s="94"/>
      <c r="AF162" s="94"/>
    </row>
    <row r="163">
      <c r="A163" s="95">
        <v>2020.0</v>
      </c>
      <c r="B163" s="96" t="s">
        <v>464</v>
      </c>
      <c r="C163" s="96">
        <v>21.0</v>
      </c>
      <c r="D163" s="97">
        <v>44000.0</v>
      </c>
      <c r="E163" s="96" t="s">
        <v>722</v>
      </c>
      <c r="F163" s="96" t="s">
        <v>588</v>
      </c>
      <c r="G163" s="98" t="s">
        <v>424</v>
      </c>
      <c r="H163" s="98" t="s">
        <v>425</v>
      </c>
      <c r="I163" s="96" t="s">
        <v>66</v>
      </c>
      <c r="J163" s="96" t="s">
        <v>723</v>
      </c>
      <c r="K163" s="96" t="s">
        <v>16</v>
      </c>
      <c r="L163" s="96">
        <v>57.0</v>
      </c>
      <c r="M163" s="96" t="s">
        <v>461</v>
      </c>
      <c r="N163" s="96" t="s">
        <v>487</v>
      </c>
      <c r="O163" s="96" t="s">
        <v>487</v>
      </c>
      <c r="P163" s="96" t="s">
        <v>430</v>
      </c>
      <c r="Q163" s="99" t="str">
        <f t="shared" si="1"/>
        <v>Thursday</v>
      </c>
      <c r="R163" s="96" t="s">
        <v>198</v>
      </c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</row>
    <row r="164">
      <c r="A164" s="95">
        <v>2020.0</v>
      </c>
      <c r="B164" s="96" t="s">
        <v>724</v>
      </c>
      <c r="C164" s="96">
        <v>92.0</v>
      </c>
      <c r="D164" s="97">
        <v>44168.0</v>
      </c>
      <c r="E164" s="96" t="s">
        <v>599</v>
      </c>
      <c r="F164" s="96" t="s">
        <v>725</v>
      </c>
      <c r="G164" s="96" t="s">
        <v>523</v>
      </c>
      <c r="H164" s="98" t="s">
        <v>425</v>
      </c>
      <c r="I164" s="96" t="s">
        <v>66</v>
      </c>
      <c r="J164" s="96" t="s">
        <v>723</v>
      </c>
      <c r="K164" s="96" t="s">
        <v>16</v>
      </c>
      <c r="L164" s="96">
        <v>42.0</v>
      </c>
      <c r="M164" s="96" t="s">
        <v>472</v>
      </c>
      <c r="N164" s="96" t="s">
        <v>428</v>
      </c>
      <c r="O164" s="96" t="s">
        <v>429</v>
      </c>
      <c r="P164" s="96" t="s">
        <v>430</v>
      </c>
      <c r="Q164" s="99" t="str">
        <f t="shared" si="1"/>
        <v>Thursday</v>
      </c>
      <c r="R164" s="96" t="s">
        <v>29</v>
      </c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</row>
    <row r="165">
      <c r="A165" s="95">
        <v>2020.0</v>
      </c>
      <c r="B165" s="96" t="s">
        <v>724</v>
      </c>
      <c r="C165" s="96">
        <v>92.0</v>
      </c>
      <c r="D165" s="97">
        <v>44168.0</v>
      </c>
      <c r="E165" s="96" t="s">
        <v>599</v>
      </c>
      <c r="F165" s="96" t="s">
        <v>725</v>
      </c>
      <c r="G165" s="96" t="s">
        <v>523</v>
      </c>
      <c r="H165" s="98" t="s">
        <v>425</v>
      </c>
      <c r="I165" s="96" t="s">
        <v>66</v>
      </c>
      <c r="J165" s="96" t="s">
        <v>723</v>
      </c>
      <c r="K165" s="96" t="s">
        <v>50</v>
      </c>
      <c r="L165" s="96">
        <v>44.0</v>
      </c>
      <c r="M165" s="96" t="s">
        <v>472</v>
      </c>
      <c r="N165" s="96" t="s">
        <v>428</v>
      </c>
      <c r="O165" s="96" t="s">
        <v>429</v>
      </c>
      <c r="P165" s="96" t="s">
        <v>430</v>
      </c>
      <c r="Q165" s="99" t="str">
        <f t="shared" si="1"/>
        <v>Thursday</v>
      </c>
      <c r="R165" s="96" t="s">
        <v>29</v>
      </c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</row>
    <row r="166">
      <c r="A166" s="95">
        <v>2020.0</v>
      </c>
      <c r="B166" s="96" t="s">
        <v>474</v>
      </c>
      <c r="C166" s="96">
        <v>1.0</v>
      </c>
      <c r="D166" s="97">
        <v>43846.0</v>
      </c>
      <c r="E166" s="96" t="s">
        <v>726</v>
      </c>
      <c r="F166" s="96" t="s">
        <v>727</v>
      </c>
      <c r="G166" s="98" t="s">
        <v>424</v>
      </c>
      <c r="H166" s="98" t="s">
        <v>425</v>
      </c>
      <c r="I166" s="96" t="s">
        <v>728</v>
      </c>
      <c r="J166" s="96" t="s">
        <v>48</v>
      </c>
      <c r="K166" s="96" t="s">
        <v>16</v>
      </c>
      <c r="L166" s="96">
        <v>62.0</v>
      </c>
      <c r="M166" s="96" t="s">
        <v>445</v>
      </c>
      <c r="N166" s="96" t="s">
        <v>439</v>
      </c>
      <c r="O166" s="96" t="s">
        <v>446</v>
      </c>
      <c r="P166" s="96" t="s">
        <v>430</v>
      </c>
      <c r="Q166" s="99" t="str">
        <f t="shared" si="1"/>
        <v>Thursday</v>
      </c>
      <c r="R166" s="96" t="s">
        <v>184</v>
      </c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</row>
    <row r="167">
      <c r="A167" s="95">
        <v>2020.0</v>
      </c>
      <c r="B167" s="96" t="s">
        <v>450</v>
      </c>
      <c r="C167" s="96">
        <v>2.0</v>
      </c>
      <c r="D167" s="97">
        <v>43913.0</v>
      </c>
      <c r="E167" s="96" t="s">
        <v>729</v>
      </c>
      <c r="F167" s="96" t="s">
        <v>469</v>
      </c>
      <c r="G167" s="98" t="s">
        <v>424</v>
      </c>
      <c r="H167" s="98" t="s">
        <v>425</v>
      </c>
      <c r="I167" s="96" t="s">
        <v>730</v>
      </c>
      <c r="J167" s="96" t="s">
        <v>48</v>
      </c>
      <c r="K167" s="96" t="s">
        <v>50</v>
      </c>
      <c r="L167" s="96">
        <v>35.0</v>
      </c>
      <c r="M167" s="96" t="s">
        <v>454</v>
      </c>
      <c r="N167" s="96" t="s">
        <v>439</v>
      </c>
      <c r="O167" s="96" t="s">
        <v>446</v>
      </c>
      <c r="P167" s="96" t="s">
        <v>430</v>
      </c>
      <c r="Q167" s="99" t="str">
        <f t="shared" si="1"/>
        <v>Monday</v>
      </c>
      <c r="R167" s="96" t="s">
        <v>198</v>
      </c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</row>
    <row r="168">
      <c r="A168" s="95">
        <v>2020.0</v>
      </c>
      <c r="B168" s="96" t="s">
        <v>450</v>
      </c>
      <c r="C168" s="96">
        <v>4.0</v>
      </c>
      <c r="D168" s="97">
        <v>43917.0</v>
      </c>
      <c r="E168" s="96" t="s">
        <v>731</v>
      </c>
      <c r="F168" s="96" t="s">
        <v>732</v>
      </c>
      <c r="G168" s="96" t="s">
        <v>523</v>
      </c>
      <c r="H168" s="98" t="s">
        <v>425</v>
      </c>
      <c r="I168" s="96" t="s">
        <v>733</v>
      </c>
      <c r="J168" s="96" t="s">
        <v>48</v>
      </c>
      <c r="K168" s="96" t="s">
        <v>50</v>
      </c>
      <c r="L168" s="96">
        <v>14.0</v>
      </c>
      <c r="M168" s="96" t="s">
        <v>438</v>
      </c>
      <c r="N168" s="96" t="s">
        <v>439</v>
      </c>
      <c r="O168" s="96" t="s">
        <v>429</v>
      </c>
      <c r="P168" s="96" t="s">
        <v>430</v>
      </c>
      <c r="Q168" s="99" t="str">
        <f t="shared" si="1"/>
        <v>Friday</v>
      </c>
      <c r="R168" s="96" t="s">
        <v>198</v>
      </c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  <c r="AF168" s="94"/>
    </row>
    <row r="169">
      <c r="A169" s="95">
        <v>2020.0</v>
      </c>
      <c r="B169" s="96" t="s">
        <v>431</v>
      </c>
      <c r="C169" s="96">
        <v>6.0</v>
      </c>
      <c r="D169" s="97">
        <v>43923.0</v>
      </c>
      <c r="E169" s="96" t="s">
        <v>66</v>
      </c>
      <c r="F169" s="96" t="s">
        <v>734</v>
      </c>
      <c r="G169" s="96" t="s">
        <v>523</v>
      </c>
      <c r="H169" s="98" t="s">
        <v>425</v>
      </c>
      <c r="I169" s="96" t="s">
        <v>251</v>
      </c>
      <c r="J169" s="96" t="s">
        <v>48</v>
      </c>
      <c r="K169" s="96" t="s">
        <v>50</v>
      </c>
      <c r="L169" s="96">
        <v>31.0</v>
      </c>
      <c r="M169" s="96" t="s">
        <v>454</v>
      </c>
      <c r="N169" s="96" t="s">
        <v>428</v>
      </c>
      <c r="O169" s="96" t="s">
        <v>463</v>
      </c>
      <c r="P169" s="96" t="s">
        <v>430</v>
      </c>
      <c r="Q169" s="99" t="str">
        <f t="shared" si="1"/>
        <v>Thursday</v>
      </c>
      <c r="R169" s="96" t="s">
        <v>198</v>
      </c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</row>
    <row r="170">
      <c r="A170" s="95">
        <v>2020.0</v>
      </c>
      <c r="B170" s="96" t="s">
        <v>431</v>
      </c>
      <c r="C170" s="96">
        <v>7.0</v>
      </c>
      <c r="D170" s="97">
        <v>43925.0</v>
      </c>
      <c r="E170" s="96" t="s">
        <v>544</v>
      </c>
      <c r="F170" s="96" t="s">
        <v>480</v>
      </c>
      <c r="G170" s="96" t="s">
        <v>481</v>
      </c>
      <c r="H170" s="98" t="s">
        <v>425</v>
      </c>
      <c r="I170" s="96" t="s">
        <v>735</v>
      </c>
      <c r="J170" s="96" t="s">
        <v>48</v>
      </c>
      <c r="K170" s="96" t="s">
        <v>16</v>
      </c>
      <c r="L170" s="96" t="s">
        <v>66</v>
      </c>
      <c r="M170" s="96" t="s">
        <v>66</v>
      </c>
      <c r="N170" s="96" t="s">
        <v>428</v>
      </c>
      <c r="O170" s="104" t="s">
        <v>446</v>
      </c>
      <c r="P170" s="96" t="s">
        <v>430</v>
      </c>
      <c r="Q170" s="99" t="str">
        <f t="shared" si="1"/>
        <v>Saturday</v>
      </c>
      <c r="R170" s="96" t="s">
        <v>198</v>
      </c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  <c r="AF170" s="94"/>
    </row>
    <row r="171">
      <c r="A171" s="95">
        <v>2020.0</v>
      </c>
      <c r="B171" s="96" t="s">
        <v>431</v>
      </c>
      <c r="C171" s="96">
        <v>8.0</v>
      </c>
      <c r="D171" s="97">
        <v>43926.0</v>
      </c>
      <c r="E171" s="96" t="s">
        <v>558</v>
      </c>
      <c r="F171" s="96" t="s">
        <v>736</v>
      </c>
      <c r="G171" s="99" t="s">
        <v>443</v>
      </c>
      <c r="H171" s="98" t="s">
        <v>425</v>
      </c>
      <c r="I171" s="96" t="s">
        <v>737</v>
      </c>
      <c r="J171" s="96" t="s">
        <v>48</v>
      </c>
      <c r="K171" s="96" t="s">
        <v>16</v>
      </c>
      <c r="L171" s="96">
        <v>59.0</v>
      </c>
      <c r="M171" s="96" t="s">
        <v>461</v>
      </c>
      <c r="N171" s="96" t="s">
        <v>428</v>
      </c>
      <c r="O171" s="96" t="s">
        <v>446</v>
      </c>
      <c r="P171" s="96" t="s">
        <v>430</v>
      </c>
      <c r="Q171" s="99" t="str">
        <f t="shared" si="1"/>
        <v>Sunday</v>
      </c>
      <c r="R171" s="96" t="s">
        <v>198</v>
      </c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  <c r="AE171" s="94"/>
      <c r="AF171" s="94"/>
    </row>
    <row r="172">
      <c r="A172" s="95">
        <v>2020.0</v>
      </c>
      <c r="B172" s="96" t="s">
        <v>431</v>
      </c>
      <c r="C172" s="96">
        <v>9.0</v>
      </c>
      <c r="D172" s="97">
        <v>43938.0</v>
      </c>
      <c r="E172" s="96" t="s">
        <v>738</v>
      </c>
      <c r="F172" s="96" t="s">
        <v>469</v>
      </c>
      <c r="G172" s="98" t="s">
        <v>424</v>
      </c>
      <c r="H172" s="98" t="s">
        <v>425</v>
      </c>
      <c r="I172" s="96" t="s">
        <v>739</v>
      </c>
      <c r="J172" s="96" t="s">
        <v>48</v>
      </c>
      <c r="K172" s="96" t="s">
        <v>50</v>
      </c>
      <c r="L172" s="96">
        <v>17.0</v>
      </c>
      <c r="M172" s="96" t="s">
        <v>438</v>
      </c>
      <c r="N172" s="96" t="s">
        <v>439</v>
      </c>
      <c r="O172" s="96" t="s">
        <v>429</v>
      </c>
      <c r="P172" s="96" t="s">
        <v>430</v>
      </c>
      <c r="Q172" s="99" t="str">
        <f t="shared" si="1"/>
        <v>Friday</v>
      </c>
      <c r="R172" s="96" t="s">
        <v>198</v>
      </c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</row>
    <row r="173">
      <c r="A173" s="95">
        <v>2020.0</v>
      </c>
      <c r="B173" s="96" t="s">
        <v>436</v>
      </c>
      <c r="C173" s="96">
        <v>10.0</v>
      </c>
      <c r="D173" s="97">
        <v>43965.0</v>
      </c>
      <c r="E173" s="96" t="s">
        <v>451</v>
      </c>
      <c r="F173" s="96" t="s">
        <v>740</v>
      </c>
      <c r="G173" s="96" t="s">
        <v>523</v>
      </c>
      <c r="H173" s="98" t="s">
        <v>425</v>
      </c>
      <c r="I173" s="96" t="s">
        <v>741</v>
      </c>
      <c r="J173" s="96" t="s">
        <v>48</v>
      </c>
      <c r="K173" s="96" t="s">
        <v>16</v>
      </c>
      <c r="L173" s="96">
        <v>62.0</v>
      </c>
      <c r="M173" s="96" t="s">
        <v>445</v>
      </c>
      <c r="N173" s="96" t="s">
        <v>428</v>
      </c>
      <c r="O173" s="96" t="s">
        <v>483</v>
      </c>
      <c r="P173" s="96" t="s">
        <v>430</v>
      </c>
      <c r="Q173" s="99" t="str">
        <f t="shared" si="1"/>
        <v>Thursday</v>
      </c>
      <c r="R173" s="96" t="s">
        <v>198</v>
      </c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</row>
    <row r="174">
      <c r="A174" s="95">
        <v>2020.0</v>
      </c>
      <c r="B174" s="96" t="s">
        <v>436</v>
      </c>
      <c r="C174" s="96">
        <v>11.0</v>
      </c>
      <c r="D174" s="97">
        <v>43969.0</v>
      </c>
      <c r="E174" s="96" t="s">
        <v>742</v>
      </c>
      <c r="F174" s="96" t="s">
        <v>480</v>
      </c>
      <c r="G174" s="96" t="s">
        <v>481</v>
      </c>
      <c r="H174" s="98" t="s">
        <v>425</v>
      </c>
      <c r="I174" s="96" t="s">
        <v>66</v>
      </c>
      <c r="J174" s="96" t="s">
        <v>48</v>
      </c>
      <c r="K174" s="96" t="s">
        <v>50</v>
      </c>
      <c r="L174" s="96">
        <v>24.0</v>
      </c>
      <c r="M174" s="96" t="s">
        <v>427</v>
      </c>
      <c r="N174" s="96" t="s">
        <v>428</v>
      </c>
      <c r="O174" s="96" t="s">
        <v>429</v>
      </c>
      <c r="P174" s="96" t="s">
        <v>430</v>
      </c>
      <c r="Q174" s="99" t="str">
        <f t="shared" si="1"/>
        <v>Monday</v>
      </c>
      <c r="R174" s="96" t="s">
        <v>198</v>
      </c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</row>
    <row r="175">
      <c r="A175" s="95">
        <v>2020.0</v>
      </c>
      <c r="B175" s="96" t="s">
        <v>464</v>
      </c>
      <c r="C175" s="96">
        <v>14.0</v>
      </c>
      <c r="D175" s="97">
        <v>43988.0</v>
      </c>
      <c r="E175" s="96" t="s">
        <v>743</v>
      </c>
      <c r="F175" s="96" t="s">
        <v>599</v>
      </c>
      <c r="G175" s="96" t="s">
        <v>523</v>
      </c>
      <c r="H175" s="98" t="s">
        <v>425</v>
      </c>
      <c r="I175" s="96" t="s">
        <v>591</v>
      </c>
      <c r="J175" s="96" t="s">
        <v>48</v>
      </c>
      <c r="K175" s="96" t="s">
        <v>50</v>
      </c>
      <c r="L175" s="96">
        <v>37.0</v>
      </c>
      <c r="M175" s="96" t="s">
        <v>454</v>
      </c>
      <c r="N175" s="96" t="s">
        <v>439</v>
      </c>
      <c r="O175" s="104" t="s">
        <v>446</v>
      </c>
      <c r="P175" s="96" t="s">
        <v>430</v>
      </c>
      <c r="Q175" s="99" t="str">
        <f t="shared" si="1"/>
        <v>Saturday</v>
      </c>
      <c r="R175" s="96" t="s">
        <v>198</v>
      </c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</row>
    <row r="176">
      <c r="A176" s="95">
        <v>2020.0</v>
      </c>
      <c r="B176" s="96" t="s">
        <v>464</v>
      </c>
      <c r="C176" s="96">
        <v>27.0</v>
      </c>
      <c r="D176" s="97">
        <v>44008.0</v>
      </c>
      <c r="E176" s="96" t="s">
        <v>743</v>
      </c>
      <c r="F176" s="96" t="s">
        <v>599</v>
      </c>
      <c r="G176" s="96" t="s">
        <v>523</v>
      </c>
      <c r="H176" s="98" t="s">
        <v>425</v>
      </c>
      <c r="I176" s="96" t="s">
        <v>744</v>
      </c>
      <c r="J176" s="96" t="s">
        <v>48</v>
      </c>
      <c r="K176" s="96" t="s">
        <v>50</v>
      </c>
      <c r="L176" s="96">
        <v>32.0</v>
      </c>
      <c r="M176" s="96" t="s">
        <v>454</v>
      </c>
      <c r="N176" s="96" t="s">
        <v>439</v>
      </c>
      <c r="O176" s="104" t="s">
        <v>446</v>
      </c>
      <c r="P176" s="96" t="s">
        <v>430</v>
      </c>
      <c r="Q176" s="99" t="str">
        <f t="shared" si="1"/>
        <v>Friday</v>
      </c>
      <c r="R176" s="96" t="s">
        <v>193</v>
      </c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</row>
    <row r="177">
      <c r="A177" s="95">
        <v>2020.0</v>
      </c>
      <c r="B177" s="96" t="s">
        <v>514</v>
      </c>
      <c r="C177" s="96">
        <v>47.0</v>
      </c>
      <c r="D177" s="97">
        <v>44053.0</v>
      </c>
      <c r="E177" s="96" t="s">
        <v>745</v>
      </c>
      <c r="F177" s="96" t="s">
        <v>469</v>
      </c>
      <c r="G177" s="98" t="s">
        <v>424</v>
      </c>
      <c r="H177" s="98" t="s">
        <v>425</v>
      </c>
      <c r="I177" s="96" t="s">
        <v>746</v>
      </c>
      <c r="J177" s="96" t="s">
        <v>48</v>
      </c>
      <c r="K177" s="96" t="s">
        <v>16</v>
      </c>
      <c r="L177" s="96">
        <v>44.0</v>
      </c>
      <c r="M177" s="96" t="s">
        <v>472</v>
      </c>
      <c r="N177" s="96" t="s">
        <v>439</v>
      </c>
      <c r="O177" s="104" t="s">
        <v>446</v>
      </c>
      <c r="P177" s="96" t="s">
        <v>430</v>
      </c>
      <c r="Q177" s="99" t="str">
        <f t="shared" si="1"/>
        <v>Monday</v>
      </c>
      <c r="R177" s="96" t="s">
        <v>193</v>
      </c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/>
    </row>
    <row r="178">
      <c r="A178" s="95">
        <v>2020.0</v>
      </c>
      <c r="B178" s="96" t="s">
        <v>514</v>
      </c>
      <c r="C178" s="96">
        <v>49.0</v>
      </c>
      <c r="D178" s="97">
        <v>44058.0</v>
      </c>
      <c r="E178" s="96" t="s">
        <v>747</v>
      </c>
      <c r="F178" s="96" t="s">
        <v>748</v>
      </c>
      <c r="G178" s="96" t="s">
        <v>523</v>
      </c>
      <c r="H178" s="98" t="s">
        <v>425</v>
      </c>
      <c r="I178" s="96" t="s">
        <v>749</v>
      </c>
      <c r="J178" s="96" t="s">
        <v>48</v>
      </c>
      <c r="K178" s="96" t="s">
        <v>50</v>
      </c>
      <c r="L178" s="96">
        <v>45.0</v>
      </c>
      <c r="M178" s="96" t="s">
        <v>472</v>
      </c>
      <c r="N178" s="96" t="s">
        <v>439</v>
      </c>
      <c r="O178" s="96" t="s">
        <v>429</v>
      </c>
      <c r="P178" s="96" t="s">
        <v>430</v>
      </c>
      <c r="Q178" s="99" t="str">
        <f t="shared" si="1"/>
        <v>Saturday</v>
      </c>
      <c r="R178" s="96" t="s">
        <v>193</v>
      </c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94"/>
      <c r="AE178" s="94"/>
      <c r="AF178" s="94"/>
    </row>
    <row r="179">
      <c r="A179" s="95">
        <v>2020.0</v>
      </c>
      <c r="B179" s="96" t="s">
        <v>514</v>
      </c>
      <c r="C179" s="96">
        <v>49.0</v>
      </c>
      <c r="D179" s="97">
        <v>44058.0</v>
      </c>
      <c r="E179" s="96" t="s">
        <v>747</v>
      </c>
      <c r="F179" s="96" t="s">
        <v>748</v>
      </c>
      <c r="G179" s="96" t="s">
        <v>523</v>
      </c>
      <c r="H179" s="98" t="s">
        <v>425</v>
      </c>
      <c r="I179" s="96" t="s">
        <v>749</v>
      </c>
      <c r="J179" s="96" t="s">
        <v>48</v>
      </c>
      <c r="K179" s="96" t="s">
        <v>50</v>
      </c>
      <c r="L179" s="96">
        <v>17.0</v>
      </c>
      <c r="M179" s="96" t="s">
        <v>438</v>
      </c>
      <c r="N179" s="96" t="s">
        <v>439</v>
      </c>
      <c r="O179" s="96" t="s">
        <v>429</v>
      </c>
      <c r="P179" s="96" t="s">
        <v>430</v>
      </c>
      <c r="Q179" s="99" t="str">
        <f t="shared" si="1"/>
        <v>Saturday</v>
      </c>
      <c r="R179" s="96" t="s">
        <v>193</v>
      </c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</row>
    <row r="180">
      <c r="A180" s="95">
        <v>2020.0</v>
      </c>
      <c r="B180" s="96" t="s">
        <v>514</v>
      </c>
      <c r="C180" s="96">
        <v>52.0</v>
      </c>
      <c r="D180" s="97">
        <v>44065.0</v>
      </c>
      <c r="E180" s="96" t="s">
        <v>750</v>
      </c>
      <c r="F180" s="96" t="s">
        <v>751</v>
      </c>
      <c r="G180" s="99" t="s">
        <v>443</v>
      </c>
      <c r="H180" s="98" t="s">
        <v>425</v>
      </c>
      <c r="I180" s="96" t="s">
        <v>573</v>
      </c>
      <c r="J180" s="96" t="s">
        <v>48</v>
      </c>
      <c r="K180" s="96" t="s">
        <v>16</v>
      </c>
      <c r="L180" s="96">
        <v>64.0</v>
      </c>
      <c r="M180" s="96" t="s">
        <v>445</v>
      </c>
      <c r="N180" s="96" t="s">
        <v>439</v>
      </c>
      <c r="O180" s="96" t="s">
        <v>446</v>
      </c>
      <c r="P180" s="96" t="s">
        <v>430</v>
      </c>
      <c r="Q180" s="99" t="str">
        <f t="shared" si="1"/>
        <v>Saturday</v>
      </c>
      <c r="R180" s="96" t="s">
        <v>193</v>
      </c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</row>
    <row r="181">
      <c r="A181" s="95">
        <v>2020.0</v>
      </c>
      <c r="B181" s="96" t="s">
        <v>514</v>
      </c>
      <c r="C181" s="96">
        <v>54.0</v>
      </c>
      <c r="D181" s="97">
        <v>44072.0</v>
      </c>
      <c r="E181" s="96" t="s">
        <v>752</v>
      </c>
      <c r="F181" s="96" t="s">
        <v>685</v>
      </c>
      <c r="G181" s="99" t="s">
        <v>443</v>
      </c>
      <c r="H181" s="98" t="s">
        <v>425</v>
      </c>
      <c r="I181" s="96" t="s">
        <v>753</v>
      </c>
      <c r="J181" s="96" t="s">
        <v>48</v>
      </c>
      <c r="K181" s="96" t="s">
        <v>50</v>
      </c>
      <c r="L181" s="96">
        <v>29.0</v>
      </c>
      <c r="M181" s="96" t="s">
        <v>427</v>
      </c>
      <c r="N181" s="96" t="s">
        <v>439</v>
      </c>
      <c r="O181" s="104" t="s">
        <v>446</v>
      </c>
      <c r="P181" s="96" t="s">
        <v>430</v>
      </c>
      <c r="Q181" s="99" t="str">
        <f t="shared" si="1"/>
        <v>Saturday</v>
      </c>
      <c r="R181" s="96" t="s">
        <v>193</v>
      </c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</row>
    <row r="182">
      <c r="A182" s="95">
        <v>2020.0</v>
      </c>
      <c r="B182" s="96" t="s">
        <v>528</v>
      </c>
      <c r="C182" s="96">
        <v>56.0</v>
      </c>
      <c r="D182" s="97">
        <v>44076.0</v>
      </c>
      <c r="E182" s="96" t="s">
        <v>754</v>
      </c>
      <c r="F182" s="96" t="s">
        <v>755</v>
      </c>
      <c r="G182" s="96" t="s">
        <v>523</v>
      </c>
      <c r="H182" s="98" t="s">
        <v>425</v>
      </c>
      <c r="I182" s="96" t="s">
        <v>756</v>
      </c>
      <c r="J182" s="96" t="s">
        <v>48</v>
      </c>
      <c r="K182" s="96" t="s">
        <v>50</v>
      </c>
      <c r="L182" s="96">
        <v>60.0</v>
      </c>
      <c r="M182" s="96" t="s">
        <v>445</v>
      </c>
      <c r="N182" s="96" t="s">
        <v>439</v>
      </c>
      <c r="O182" s="104" t="s">
        <v>446</v>
      </c>
      <c r="P182" s="96" t="s">
        <v>430</v>
      </c>
      <c r="Q182" s="99" t="str">
        <f t="shared" si="1"/>
        <v>Wednesday</v>
      </c>
      <c r="R182" s="96" t="s">
        <v>193</v>
      </c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</row>
    <row r="183">
      <c r="A183" s="95">
        <v>2020.0</v>
      </c>
      <c r="B183" s="96" t="s">
        <v>528</v>
      </c>
      <c r="C183" s="96">
        <v>58.0</v>
      </c>
      <c r="D183" s="97">
        <v>44079.0</v>
      </c>
      <c r="E183" s="96" t="s">
        <v>757</v>
      </c>
      <c r="F183" s="96" t="s">
        <v>442</v>
      </c>
      <c r="G183" s="99" t="s">
        <v>443</v>
      </c>
      <c r="H183" s="98" t="s">
        <v>425</v>
      </c>
      <c r="I183" s="96" t="s">
        <v>758</v>
      </c>
      <c r="J183" s="96" t="s">
        <v>48</v>
      </c>
      <c r="K183" s="96" t="s">
        <v>50</v>
      </c>
      <c r="L183" s="96">
        <v>15.0</v>
      </c>
      <c r="M183" s="96" t="s">
        <v>438</v>
      </c>
      <c r="N183" s="96" t="s">
        <v>439</v>
      </c>
      <c r="O183" s="104" t="s">
        <v>446</v>
      </c>
      <c r="P183" s="96" t="s">
        <v>430</v>
      </c>
      <c r="Q183" s="99" t="str">
        <f t="shared" si="1"/>
        <v>Saturday</v>
      </c>
      <c r="R183" s="96" t="s">
        <v>193</v>
      </c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</row>
    <row r="184">
      <c r="A184" s="95">
        <v>2020.0</v>
      </c>
      <c r="B184" s="96" t="s">
        <v>440</v>
      </c>
      <c r="C184" s="96">
        <v>76.0</v>
      </c>
      <c r="D184" s="97">
        <v>44123.0</v>
      </c>
      <c r="E184" s="96" t="s">
        <v>759</v>
      </c>
      <c r="F184" s="96" t="s">
        <v>519</v>
      </c>
      <c r="G184" s="96" t="s">
        <v>523</v>
      </c>
      <c r="H184" s="98" t="s">
        <v>425</v>
      </c>
      <c r="I184" s="96" t="s">
        <v>760</v>
      </c>
      <c r="J184" s="96" t="s">
        <v>48</v>
      </c>
      <c r="K184" s="96" t="s">
        <v>16</v>
      </c>
      <c r="L184" s="96">
        <v>58.0</v>
      </c>
      <c r="M184" s="96" t="s">
        <v>461</v>
      </c>
      <c r="N184" s="96" t="s">
        <v>439</v>
      </c>
      <c r="O184" s="96" t="s">
        <v>551</v>
      </c>
      <c r="P184" s="96" t="s">
        <v>430</v>
      </c>
      <c r="Q184" s="99" t="str">
        <f t="shared" si="1"/>
        <v>Monday</v>
      </c>
      <c r="R184" s="96" t="s">
        <v>29</v>
      </c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</row>
    <row r="185">
      <c r="A185" s="95">
        <v>2020.0</v>
      </c>
      <c r="B185" s="96" t="s">
        <v>440</v>
      </c>
      <c r="C185" s="96">
        <v>77.0</v>
      </c>
      <c r="D185" s="97">
        <v>44123.0</v>
      </c>
      <c r="E185" s="96" t="s">
        <v>761</v>
      </c>
      <c r="F185" s="96" t="s">
        <v>762</v>
      </c>
      <c r="G185" s="96" t="s">
        <v>523</v>
      </c>
      <c r="H185" s="98" t="s">
        <v>425</v>
      </c>
      <c r="I185" s="96" t="s">
        <v>763</v>
      </c>
      <c r="J185" s="96" t="s">
        <v>48</v>
      </c>
      <c r="K185" s="96" t="s">
        <v>16</v>
      </c>
      <c r="L185" s="96" t="s">
        <v>66</v>
      </c>
      <c r="M185" s="96" t="s">
        <v>454</v>
      </c>
      <c r="N185" s="96" t="s">
        <v>428</v>
      </c>
      <c r="O185" s="96" t="s">
        <v>429</v>
      </c>
      <c r="P185" s="96" t="s">
        <v>430</v>
      </c>
      <c r="Q185" s="99" t="str">
        <f t="shared" si="1"/>
        <v>Monday</v>
      </c>
      <c r="R185" s="96" t="s">
        <v>29</v>
      </c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</row>
    <row r="186">
      <c r="A186" s="95">
        <v>2020.0</v>
      </c>
      <c r="B186" s="96" t="s">
        <v>440</v>
      </c>
      <c r="C186" s="96">
        <v>77.0</v>
      </c>
      <c r="D186" s="97">
        <v>44123.0</v>
      </c>
      <c r="E186" s="96" t="s">
        <v>761</v>
      </c>
      <c r="F186" s="96" t="s">
        <v>762</v>
      </c>
      <c r="G186" s="96" t="s">
        <v>523</v>
      </c>
      <c r="H186" s="98" t="s">
        <v>425</v>
      </c>
      <c r="I186" s="96" t="s">
        <v>763</v>
      </c>
      <c r="J186" s="96" t="s">
        <v>48</v>
      </c>
      <c r="K186" s="96" t="s">
        <v>16</v>
      </c>
      <c r="L186" s="96" t="s">
        <v>66</v>
      </c>
      <c r="M186" s="96" t="s">
        <v>454</v>
      </c>
      <c r="N186" s="96" t="s">
        <v>428</v>
      </c>
      <c r="O186" s="96" t="s">
        <v>429</v>
      </c>
      <c r="P186" s="96" t="s">
        <v>430</v>
      </c>
      <c r="Q186" s="99" t="str">
        <f t="shared" si="1"/>
        <v>Monday</v>
      </c>
      <c r="R186" s="96" t="s">
        <v>29</v>
      </c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  <c r="AF186" s="94"/>
    </row>
    <row r="187">
      <c r="A187" s="95">
        <v>2020.0</v>
      </c>
      <c r="B187" s="96" t="s">
        <v>440</v>
      </c>
      <c r="C187" s="96">
        <v>77.0</v>
      </c>
      <c r="D187" s="97">
        <v>44123.0</v>
      </c>
      <c r="E187" s="96" t="s">
        <v>761</v>
      </c>
      <c r="F187" s="96" t="s">
        <v>762</v>
      </c>
      <c r="G187" s="96" t="s">
        <v>523</v>
      </c>
      <c r="H187" s="98" t="s">
        <v>425</v>
      </c>
      <c r="I187" s="96" t="s">
        <v>763</v>
      </c>
      <c r="J187" s="96" t="s">
        <v>48</v>
      </c>
      <c r="K187" s="96" t="s">
        <v>16</v>
      </c>
      <c r="L187" s="96" t="s">
        <v>66</v>
      </c>
      <c r="M187" s="96" t="s">
        <v>454</v>
      </c>
      <c r="N187" s="96" t="s">
        <v>428</v>
      </c>
      <c r="O187" s="96" t="s">
        <v>429</v>
      </c>
      <c r="P187" s="96" t="s">
        <v>430</v>
      </c>
      <c r="Q187" s="99" t="str">
        <f t="shared" si="1"/>
        <v>Monday</v>
      </c>
      <c r="R187" s="96" t="s">
        <v>29</v>
      </c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94"/>
      <c r="AE187" s="94"/>
      <c r="AF187" s="94"/>
    </row>
    <row r="188">
      <c r="A188" s="95">
        <v>2020.0</v>
      </c>
      <c r="B188" s="96" t="s">
        <v>440</v>
      </c>
      <c r="C188" s="96">
        <v>80.0</v>
      </c>
      <c r="D188" s="97">
        <v>44135.0</v>
      </c>
      <c r="E188" s="96" t="s">
        <v>761</v>
      </c>
      <c r="F188" s="96" t="s">
        <v>762</v>
      </c>
      <c r="G188" s="96" t="s">
        <v>523</v>
      </c>
      <c r="H188" s="98" t="s">
        <v>425</v>
      </c>
      <c r="I188" s="96" t="s">
        <v>737</v>
      </c>
      <c r="J188" s="96" t="s">
        <v>48</v>
      </c>
      <c r="K188" s="96" t="s">
        <v>50</v>
      </c>
      <c r="L188" s="96">
        <v>32.0</v>
      </c>
      <c r="M188" s="96" t="s">
        <v>454</v>
      </c>
      <c r="N188" s="96" t="s">
        <v>439</v>
      </c>
      <c r="O188" s="104" t="s">
        <v>446</v>
      </c>
      <c r="P188" s="96" t="s">
        <v>430</v>
      </c>
      <c r="Q188" s="99" t="str">
        <f t="shared" si="1"/>
        <v>Saturday</v>
      </c>
      <c r="R188" s="96" t="s">
        <v>29</v>
      </c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94"/>
      <c r="AE188" s="94"/>
      <c r="AF188" s="94"/>
    </row>
    <row r="189">
      <c r="A189" s="95">
        <v>2020.0</v>
      </c>
      <c r="B189" s="96" t="s">
        <v>724</v>
      </c>
      <c r="C189" s="96">
        <v>91.0</v>
      </c>
      <c r="D189" s="97">
        <v>44166.0</v>
      </c>
      <c r="E189" s="96" t="s">
        <v>764</v>
      </c>
      <c r="F189" s="96" t="s">
        <v>599</v>
      </c>
      <c r="G189" s="96" t="s">
        <v>523</v>
      </c>
      <c r="H189" s="98" t="s">
        <v>425</v>
      </c>
      <c r="I189" s="96" t="s">
        <v>765</v>
      </c>
      <c r="J189" s="96" t="s">
        <v>48</v>
      </c>
      <c r="K189" s="96" t="s">
        <v>16</v>
      </c>
      <c r="L189" s="96">
        <v>68.0</v>
      </c>
      <c r="M189" s="96" t="s">
        <v>445</v>
      </c>
      <c r="N189" s="96" t="s">
        <v>439</v>
      </c>
      <c r="O189" s="104" t="s">
        <v>446</v>
      </c>
      <c r="P189" s="96" t="s">
        <v>430</v>
      </c>
      <c r="Q189" s="99" t="str">
        <f t="shared" si="1"/>
        <v>Tuesday</v>
      </c>
      <c r="R189" s="96" t="s">
        <v>29</v>
      </c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</row>
    <row r="190">
      <c r="A190" s="95">
        <v>2020.0</v>
      </c>
      <c r="B190" s="96" t="s">
        <v>421</v>
      </c>
      <c r="C190" s="96">
        <v>38.0</v>
      </c>
      <c r="D190" s="97">
        <v>44039.0</v>
      </c>
      <c r="E190" s="102" t="s">
        <v>766</v>
      </c>
      <c r="F190" s="96" t="s">
        <v>599</v>
      </c>
      <c r="G190" s="96" t="s">
        <v>523</v>
      </c>
      <c r="H190" s="98" t="s">
        <v>425</v>
      </c>
      <c r="I190" s="96" t="s">
        <v>767</v>
      </c>
      <c r="J190" s="96" t="s">
        <v>81</v>
      </c>
      <c r="K190" s="96" t="s">
        <v>50</v>
      </c>
      <c r="L190" s="96">
        <v>43.0</v>
      </c>
      <c r="M190" s="96" t="s">
        <v>472</v>
      </c>
      <c r="N190" s="96" t="s">
        <v>439</v>
      </c>
      <c r="O190" s="104" t="s">
        <v>446</v>
      </c>
      <c r="P190" s="96" t="s">
        <v>430</v>
      </c>
      <c r="Q190" s="99" t="str">
        <f t="shared" si="1"/>
        <v>Monday</v>
      </c>
      <c r="R190" s="96" t="s">
        <v>193</v>
      </c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</row>
    <row r="191">
      <c r="A191" s="95">
        <v>2020.0</v>
      </c>
      <c r="B191" s="96" t="s">
        <v>514</v>
      </c>
      <c r="C191" s="96">
        <v>45.0</v>
      </c>
      <c r="D191" s="97">
        <v>44052.0</v>
      </c>
      <c r="E191" s="96" t="s">
        <v>609</v>
      </c>
      <c r="F191" s="96" t="s">
        <v>768</v>
      </c>
      <c r="G191" s="99" t="s">
        <v>443</v>
      </c>
      <c r="H191" s="98" t="s">
        <v>425</v>
      </c>
      <c r="I191" s="96" t="s">
        <v>769</v>
      </c>
      <c r="J191" s="96" t="s">
        <v>81</v>
      </c>
      <c r="K191" s="96" t="s">
        <v>50</v>
      </c>
      <c r="L191" s="96">
        <v>32.0</v>
      </c>
      <c r="M191" s="96" t="s">
        <v>454</v>
      </c>
      <c r="N191" s="96" t="s">
        <v>439</v>
      </c>
      <c r="O191" s="104" t="s">
        <v>446</v>
      </c>
      <c r="P191" s="96" t="s">
        <v>430</v>
      </c>
      <c r="Q191" s="99" t="str">
        <f t="shared" si="1"/>
        <v>Sunday</v>
      </c>
      <c r="R191" s="96" t="s">
        <v>193</v>
      </c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  <c r="AF191" s="94"/>
    </row>
    <row r="192">
      <c r="A192" s="95">
        <v>2020.0</v>
      </c>
      <c r="B192" s="96" t="s">
        <v>514</v>
      </c>
      <c r="C192" s="96">
        <v>53.0</v>
      </c>
      <c r="D192" s="97">
        <v>44070.0</v>
      </c>
      <c r="E192" s="96" t="s">
        <v>770</v>
      </c>
      <c r="F192" s="96" t="s">
        <v>771</v>
      </c>
      <c r="G192" s="96" t="s">
        <v>523</v>
      </c>
      <c r="H192" s="98" t="s">
        <v>425</v>
      </c>
      <c r="I192" s="96" t="s">
        <v>772</v>
      </c>
      <c r="J192" s="96" t="s">
        <v>81</v>
      </c>
      <c r="K192" s="96" t="s">
        <v>16</v>
      </c>
      <c r="L192" s="96">
        <v>76.0</v>
      </c>
      <c r="M192" s="96" t="s">
        <v>497</v>
      </c>
      <c r="N192" s="96" t="s">
        <v>439</v>
      </c>
      <c r="O192" s="104" t="s">
        <v>551</v>
      </c>
      <c r="P192" s="96" t="s">
        <v>430</v>
      </c>
      <c r="Q192" s="99" t="str">
        <f t="shared" si="1"/>
        <v>Thursday</v>
      </c>
      <c r="R192" s="96" t="s">
        <v>193</v>
      </c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</row>
    <row r="193">
      <c r="A193" s="95">
        <v>2020.0</v>
      </c>
      <c r="B193" s="96" t="s">
        <v>440</v>
      </c>
      <c r="C193" s="96">
        <v>70.0</v>
      </c>
      <c r="D193" s="97">
        <v>44114.0</v>
      </c>
      <c r="E193" s="96" t="s">
        <v>432</v>
      </c>
      <c r="F193" s="96" t="s">
        <v>433</v>
      </c>
      <c r="G193" s="96" t="s">
        <v>424</v>
      </c>
      <c r="H193" s="98" t="s">
        <v>425</v>
      </c>
      <c r="I193" s="96" t="s">
        <v>773</v>
      </c>
      <c r="J193" s="96" t="s">
        <v>81</v>
      </c>
      <c r="K193" s="96" t="s">
        <v>16</v>
      </c>
      <c r="L193" s="96">
        <v>30.0</v>
      </c>
      <c r="M193" s="96" t="s">
        <v>454</v>
      </c>
      <c r="N193" s="96" t="s">
        <v>439</v>
      </c>
      <c r="O193" s="104" t="s">
        <v>446</v>
      </c>
      <c r="P193" s="96" t="s">
        <v>430</v>
      </c>
      <c r="Q193" s="99" t="str">
        <f t="shared" si="1"/>
        <v>Saturday</v>
      </c>
      <c r="R193" s="96" t="s">
        <v>29</v>
      </c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</row>
    <row r="194">
      <c r="A194" s="95">
        <v>2020.0</v>
      </c>
      <c r="B194" s="96" t="s">
        <v>464</v>
      </c>
      <c r="C194" s="96">
        <v>28.0</v>
      </c>
      <c r="D194" s="97">
        <v>44012.0</v>
      </c>
      <c r="E194" s="96" t="s">
        <v>774</v>
      </c>
      <c r="F194" s="96" t="s">
        <v>559</v>
      </c>
      <c r="G194" s="99" t="s">
        <v>443</v>
      </c>
      <c r="H194" s="98" t="s">
        <v>425</v>
      </c>
      <c r="I194" s="96" t="s">
        <v>42</v>
      </c>
      <c r="J194" s="96" t="s">
        <v>60</v>
      </c>
      <c r="K194" s="96" t="s">
        <v>16</v>
      </c>
      <c r="L194" s="96">
        <v>21.0</v>
      </c>
      <c r="M194" s="96" t="s">
        <v>427</v>
      </c>
      <c r="N194" s="96" t="s">
        <v>439</v>
      </c>
      <c r="O194" s="96" t="s">
        <v>463</v>
      </c>
      <c r="P194" s="96" t="s">
        <v>430</v>
      </c>
      <c r="Q194" s="99" t="str">
        <f t="shared" si="1"/>
        <v>Tuesday</v>
      </c>
      <c r="R194" s="96" t="s">
        <v>193</v>
      </c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</row>
    <row r="195">
      <c r="A195" s="95">
        <v>2020.0</v>
      </c>
      <c r="B195" s="96" t="s">
        <v>464</v>
      </c>
      <c r="C195" s="96">
        <v>29.0</v>
      </c>
      <c r="D195" s="97">
        <v>44012.0</v>
      </c>
      <c r="E195" s="96" t="s">
        <v>774</v>
      </c>
      <c r="F195" s="96" t="s">
        <v>559</v>
      </c>
      <c r="G195" s="99" t="s">
        <v>443</v>
      </c>
      <c r="H195" s="98" t="s">
        <v>425</v>
      </c>
      <c r="I195" s="96" t="s">
        <v>42</v>
      </c>
      <c r="J195" s="96" t="s">
        <v>60</v>
      </c>
      <c r="K195" s="96" t="s">
        <v>16</v>
      </c>
      <c r="L195" s="96">
        <v>18.0</v>
      </c>
      <c r="M195" s="96" t="s">
        <v>438</v>
      </c>
      <c r="N195" s="96" t="s">
        <v>439</v>
      </c>
      <c r="O195" s="96" t="s">
        <v>463</v>
      </c>
      <c r="P195" s="96" t="s">
        <v>430</v>
      </c>
      <c r="Q195" s="99" t="str">
        <f t="shared" si="1"/>
        <v>Tuesday</v>
      </c>
      <c r="R195" s="96" t="s">
        <v>193</v>
      </c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</row>
    <row r="196">
      <c r="A196" s="95">
        <v>2020.0</v>
      </c>
      <c r="B196" s="96" t="s">
        <v>464</v>
      </c>
      <c r="C196" s="96">
        <v>30.0</v>
      </c>
      <c r="D196" s="97">
        <v>44012.0</v>
      </c>
      <c r="E196" s="96" t="s">
        <v>774</v>
      </c>
      <c r="F196" s="96" t="s">
        <v>559</v>
      </c>
      <c r="G196" s="99" t="s">
        <v>443</v>
      </c>
      <c r="H196" s="98" t="s">
        <v>425</v>
      </c>
      <c r="I196" s="96" t="s">
        <v>42</v>
      </c>
      <c r="J196" s="96" t="s">
        <v>60</v>
      </c>
      <c r="K196" s="96" t="s">
        <v>16</v>
      </c>
      <c r="L196" s="96">
        <v>16.0</v>
      </c>
      <c r="M196" s="96" t="s">
        <v>438</v>
      </c>
      <c r="N196" s="96" t="s">
        <v>439</v>
      </c>
      <c r="O196" s="96" t="s">
        <v>463</v>
      </c>
      <c r="P196" s="96" t="s">
        <v>430</v>
      </c>
      <c r="Q196" s="99" t="str">
        <f t="shared" si="1"/>
        <v>Tuesday</v>
      </c>
      <c r="R196" s="96" t="s">
        <v>193</v>
      </c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  <c r="AF196" s="94"/>
    </row>
    <row r="197">
      <c r="A197" s="95">
        <v>2020.0</v>
      </c>
      <c r="B197" s="96" t="s">
        <v>421</v>
      </c>
      <c r="C197" s="96">
        <v>33.0</v>
      </c>
      <c r="D197" s="97">
        <v>44027.0</v>
      </c>
      <c r="E197" s="96" t="s">
        <v>775</v>
      </c>
      <c r="F197" s="96" t="s">
        <v>776</v>
      </c>
      <c r="G197" s="96" t="s">
        <v>523</v>
      </c>
      <c r="H197" s="98" t="s">
        <v>425</v>
      </c>
      <c r="I197" s="96" t="s">
        <v>735</v>
      </c>
      <c r="J197" s="96" t="s">
        <v>60</v>
      </c>
      <c r="K197" s="96" t="s">
        <v>50</v>
      </c>
      <c r="L197" s="96">
        <v>51.0</v>
      </c>
      <c r="M197" s="96" t="s">
        <v>461</v>
      </c>
      <c r="N197" s="96" t="s">
        <v>439</v>
      </c>
      <c r="O197" s="104" t="s">
        <v>446</v>
      </c>
      <c r="P197" s="96" t="s">
        <v>430</v>
      </c>
      <c r="Q197" s="99" t="str">
        <f t="shared" si="1"/>
        <v>Wednesday</v>
      </c>
      <c r="R197" s="96" t="s">
        <v>193</v>
      </c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</row>
    <row r="198">
      <c r="A198" s="95">
        <v>2020.0</v>
      </c>
      <c r="B198" s="96" t="s">
        <v>421</v>
      </c>
      <c r="C198" s="96">
        <v>40.0</v>
      </c>
      <c r="D198" s="97">
        <v>44042.0</v>
      </c>
      <c r="E198" s="96" t="s">
        <v>777</v>
      </c>
      <c r="F198" s="96" t="s">
        <v>762</v>
      </c>
      <c r="G198" s="96" t="s">
        <v>523</v>
      </c>
      <c r="H198" s="98" t="s">
        <v>425</v>
      </c>
      <c r="I198" s="96" t="s">
        <v>778</v>
      </c>
      <c r="J198" s="96" t="s">
        <v>60</v>
      </c>
      <c r="K198" s="96" t="s">
        <v>50</v>
      </c>
      <c r="L198" s="96">
        <v>50.0</v>
      </c>
      <c r="M198" s="96" t="s">
        <v>461</v>
      </c>
      <c r="N198" s="96" t="s">
        <v>439</v>
      </c>
      <c r="O198" s="104" t="s">
        <v>446</v>
      </c>
      <c r="P198" s="96" t="s">
        <v>430</v>
      </c>
      <c r="Q198" s="99" t="str">
        <f t="shared" si="1"/>
        <v>Thursday</v>
      </c>
      <c r="R198" s="96" t="s">
        <v>193</v>
      </c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</row>
    <row r="199">
      <c r="A199" s="95">
        <v>2020.0</v>
      </c>
      <c r="B199" s="96" t="s">
        <v>528</v>
      </c>
      <c r="C199" s="96">
        <v>59.0</v>
      </c>
      <c r="D199" s="97">
        <v>44079.0</v>
      </c>
      <c r="E199" s="96" t="s">
        <v>757</v>
      </c>
      <c r="F199" s="96" t="s">
        <v>442</v>
      </c>
      <c r="G199" s="99" t="s">
        <v>443</v>
      </c>
      <c r="H199" s="98" t="s">
        <v>425</v>
      </c>
      <c r="I199" s="96" t="s">
        <v>779</v>
      </c>
      <c r="J199" s="96" t="s">
        <v>60</v>
      </c>
      <c r="K199" s="96" t="s">
        <v>50</v>
      </c>
      <c r="L199" s="96">
        <v>29.0</v>
      </c>
      <c r="M199" s="96" t="s">
        <v>427</v>
      </c>
      <c r="N199" s="96" t="s">
        <v>439</v>
      </c>
      <c r="O199" s="104" t="s">
        <v>446</v>
      </c>
      <c r="P199" s="96" t="s">
        <v>430</v>
      </c>
      <c r="Q199" s="99" t="str">
        <f t="shared" si="1"/>
        <v>Saturday</v>
      </c>
      <c r="R199" s="96" t="s">
        <v>193</v>
      </c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  <c r="AF199" s="94"/>
    </row>
    <row r="200">
      <c r="A200" s="95">
        <v>2020.0</v>
      </c>
      <c r="B200" s="96" t="s">
        <v>528</v>
      </c>
      <c r="C200" s="96">
        <v>61.0</v>
      </c>
      <c r="D200" s="97">
        <v>44083.0</v>
      </c>
      <c r="E200" s="96" t="s">
        <v>780</v>
      </c>
      <c r="F200" s="96" t="s">
        <v>43</v>
      </c>
      <c r="G200" s="96" t="s">
        <v>523</v>
      </c>
      <c r="H200" s="98" t="s">
        <v>425</v>
      </c>
      <c r="I200" s="96" t="s">
        <v>66</v>
      </c>
      <c r="J200" s="96" t="s">
        <v>60</v>
      </c>
      <c r="K200" s="96" t="s">
        <v>16</v>
      </c>
      <c r="L200" s="96" t="s">
        <v>66</v>
      </c>
      <c r="M200" s="96" t="s">
        <v>472</v>
      </c>
      <c r="N200" s="96" t="s">
        <v>487</v>
      </c>
      <c r="O200" s="96" t="s">
        <v>487</v>
      </c>
      <c r="P200" s="96" t="s">
        <v>430</v>
      </c>
      <c r="Q200" s="99" t="str">
        <f t="shared" si="1"/>
        <v>Wednesday</v>
      </c>
      <c r="R200" s="96" t="s">
        <v>193</v>
      </c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  <c r="AF200" s="94"/>
    </row>
    <row r="201">
      <c r="A201" s="95">
        <v>2020.0</v>
      </c>
      <c r="B201" s="96" t="s">
        <v>514</v>
      </c>
      <c r="C201" s="96">
        <v>42.0</v>
      </c>
      <c r="D201" s="97">
        <v>44046.0</v>
      </c>
      <c r="E201" s="96" t="s">
        <v>743</v>
      </c>
      <c r="F201" s="96" t="s">
        <v>599</v>
      </c>
      <c r="G201" s="96" t="s">
        <v>523</v>
      </c>
      <c r="H201" s="98" t="s">
        <v>425</v>
      </c>
      <c r="I201" s="96" t="s">
        <v>781</v>
      </c>
      <c r="J201" s="96" t="s">
        <v>621</v>
      </c>
      <c r="K201" s="96" t="s">
        <v>16</v>
      </c>
      <c r="L201" s="96">
        <v>58.0</v>
      </c>
      <c r="M201" s="96" t="s">
        <v>461</v>
      </c>
      <c r="N201" s="96" t="s">
        <v>439</v>
      </c>
      <c r="O201" s="104" t="s">
        <v>446</v>
      </c>
      <c r="P201" s="96" t="s">
        <v>430</v>
      </c>
      <c r="Q201" s="99" t="str">
        <f t="shared" si="1"/>
        <v>Monday</v>
      </c>
      <c r="R201" s="96" t="s">
        <v>193</v>
      </c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</row>
    <row r="202">
      <c r="A202" s="95">
        <v>2020.0</v>
      </c>
      <c r="B202" s="96" t="s">
        <v>421</v>
      </c>
      <c r="C202" s="96">
        <v>37.0</v>
      </c>
      <c r="D202" s="97">
        <v>44040.0</v>
      </c>
      <c r="E202" s="96" t="s">
        <v>681</v>
      </c>
      <c r="F202" s="96" t="s">
        <v>459</v>
      </c>
      <c r="G202" s="99" t="s">
        <v>443</v>
      </c>
      <c r="H202" s="98" t="s">
        <v>425</v>
      </c>
      <c r="I202" s="96" t="s">
        <v>676</v>
      </c>
      <c r="J202" s="96" t="s">
        <v>625</v>
      </c>
      <c r="K202" s="96" t="s">
        <v>50</v>
      </c>
      <c r="L202" s="96">
        <v>57.0</v>
      </c>
      <c r="M202" s="96" t="s">
        <v>461</v>
      </c>
      <c r="N202" s="96" t="s">
        <v>439</v>
      </c>
      <c r="O202" s="104" t="s">
        <v>446</v>
      </c>
      <c r="P202" s="96" t="s">
        <v>430</v>
      </c>
      <c r="Q202" s="99" t="str">
        <f t="shared" si="1"/>
        <v>Tuesday</v>
      </c>
      <c r="R202" s="96" t="s">
        <v>193</v>
      </c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</row>
    <row r="203">
      <c r="A203" s="95">
        <v>2020.0</v>
      </c>
      <c r="B203" s="96" t="s">
        <v>514</v>
      </c>
      <c r="C203" s="96">
        <v>44.0</v>
      </c>
      <c r="D203" s="97">
        <v>44048.0</v>
      </c>
      <c r="E203" s="96" t="s">
        <v>468</v>
      </c>
      <c r="F203" s="96" t="s">
        <v>469</v>
      </c>
      <c r="G203" s="98" t="s">
        <v>424</v>
      </c>
      <c r="H203" s="98" t="s">
        <v>425</v>
      </c>
      <c r="I203" s="96" t="s">
        <v>782</v>
      </c>
      <c r="J203" s="96" t="s">
        <v>625</v>
      </c>
      <c r="K203" s="96" t="s">
        <v>16</v>
      </c>
      <c r="L203" s="96">
        <v>48.0</v>
      </c>
      <c r="M203" s="96" t="s">
        <v>472</v>
      </c>
      <c r="N203" s="96" t="s">
        <v>428</v>
      </c>
      <c r="O203" s="96" t="s">
        <v>473</v>
      </c>
      <c r="P203" s="96" t="s">
        <v>430</v>
      </c>
      <c r="Q203" s="99" t="str">
        <f t="shared" si="1"/>
        <v>Wednesday</v>
      </c>
      <c r="R203" s="96" t="s">
        <v>193</v>
      </c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</row>
    <row r="204">
      <c r="A204" s="95">
        <v>2020.0</v>
      </c>
      <c r="B204" s="96" t="s">
        <v>514</v>
      </c>
      <c r="C204" s="96">
        <v>44.0</v>
      </c>
      <c r="D204" s="97">
        <v>44048.0</v>
      </c>
      <c r="E204" s="96" t="s">
        <v>468</v>
      </c>
      <c r="F204" s="96" t="s">
        <v>469</v>
      </c>
      <c r="G204" s="98" t="s">
        <v>424</v>
      </c>
      <c r="H204" s="98" t="s">
        <v>425</v>
      </c>
      <c r="I204" s="96" t="s">
        <v>782</v>
      </c>
      <c r="J204" s="96" t="s">
        <v>625</v>
      </c>
      <c r="K204" s="96" t="s">
        <v>16</v>
      </c>
      <c r="L204" s="96" t="s">
        <v>66</v>
      </c>
      <c r="M204" s="96" t="s">
        <v>438</v>
      </c>
      <c r="N204" s="96" t="s">
        <v>439</v>
      </c>
      <c r="O204" s="96" t="s">
        <v>429</v>
      </c>
      <c r="P204" s="96" t="s">
        <v>430</v>
      </c>
      <c r="Q204" s="99" t="str">
        <f t="shared" si="1"/>
        <v>Wednesday</v>
      </c>
      <c r="R204" s="96" t="s">
        <v>193</v>
      </c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</row>
    <row r="205">
      <c r="A205" s="95">
        <v>2020.0</v>
      </c>
      <c r="B205" s="96" t="s">
        <v>514</v>
      </c>
      <c r="C205" s="96">
        <v>44.0</v>
      </c>
      <c r="D205" s="97">
        <v>44048.0</v>
      </c>
      <c r="E205" s="96" t="s">
        <v>468</v>
      </c>
      <c r="F205" s="96" t="s">
        <v>469</v>
      </c>
      <c r="G205" s="98" t="s">
        <v>424</v>
      </c>
      <c r="H205" s="98" t="s">
        <v>425</v>
      </c>
      <c r="I205" s="96" t="s">
        <v>782</v>
      </c>
      <c r="J205" s="96" t="s">
        <v>625</v>
      </c>
      <c r="K205" s="96" t="s">
        <v>16</v>
      </c>
      <c r="L205" s="96" t="s">
        <v>66</v>
      </c>
      <c r="M205" s="96" t="s">
        <v>438</v>
      </c>
      <c r="N205" s="96" t="s">
        <v>439</v>
      </c>
      <c r="O205" s="96" t="s">
        <v>429</v>
      </c>
      <c r="P205" s="96" t="s">
        <v>430</v>
      </c>
      <c r="Q205" s="99" t="str">
        <f t="shared" si="1"/>
        <v>Wednesday</v>
      </c>
      <c r="R205" s="96" t="s">
        <v>193</v>
      </c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</row>
    <row r="206">
      <c r="A206" s="95">
        <v>2020.0</v>
      </c>
      <c r="B206" s="96" t="s">
        <v>514</v>
      </c>
      <c r="C206" s="96">
        <v>44.0</v>
      </c>
      <c r="D206" s="97">
        <v>44048.0</v>
      </c>
      <c r="E206" s="96" t="s">
        <v>468</v>
      </c>
      <c r="F206" s="96" t="s">
        <v>469</v>
      </c>
      <c r="G206" s="98" t="s">
        <v>424</v>
      </c>
      <c r="H206" s="98" t="s">
        <v>425</v>
      </c>
      <c r="I206" s="96" t="s">
        <v>782</v>
      </c>
      <c r="J206" s="96" t="s">
        <v>625</v>
      </c>
      <c r="K206" s="96" t="s">
        <v>50</v>
      </c>
      <c r="L206" s="96" t="s">
        <v>66</v>
      </c>
      <c r="M206" s="96" t="s">
        <v>438</v>
      </c>
      <c r="N206" s="96" t="s">
        <v>439</v>
      </c>
      <c r="O206" s="96" t="s">
        <v>429</v>
      </c>
      <c r="P206" s="96" t="s">
        <v>430</v>
      </c>
      <c r="Q206" s="99" t="str">
        <f t="shared" si="1"/>
        <v>Wednesday</v>
      </c>
      <c r="R206" s="96" t="s">
        <v>193</v>
      </c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</row>
    <row r="207">
      <c r="A207" s="95">
        <v>2020.0</v>
      </c>
      <c r="B207" s="96" t="s">
        <v>514</v>
      </c>
      <c r="C207" s="96">
        <v>44.0</v>
      </c>
      <c r="D207" s="97">
        <v>44048.0</v>
      </c>
      <c r="E207" s="96" t="s">
        <v>468</v>
      </c>
      <c r="F207" s="96" t="s">
        <v>469</v>
      </c>
      <c r="G207" s="98" t="s">
        <v>424</v>
      </c>
      <c r="H207" s="98" t="s">
        <v>425</v>
      </c>
      <c r="I207" s="96" t="s">
        <v>782</v>
      </c>
      <c r="J207" s="96" t="s">
        <v>625</v>
      </c>
      <c r="K207" s="96" t="s">
        <v>50</v>
      </c>
      <c r="L207" s="96" t="s">
        <v>66</v>
      </c>
      <c r="M207" s="96" t="s">
        <v>438</v>
      </c>
      <c r="N207" s="96" t="s">
        <v>439</v>
      </c>
      <c r="O207" s="96" t="s">
        <v>429</v>
      </c>
      <c r="P207" s="96" t="s">
        <v>430</v>
      </c>
      <c r="Q207" s="99" t="str">
        <f t="shared" si="1"/>
        <v>Wednesday</v>
      </c>
      <c r="R207" s="96" t="s">
        <v>193</v>
      </c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</row>
    <row r="208">
      <c r="A208" s="95">
        <v>2020.0</v>
      </c>
      <c r="B208" s="96" t="s">
        <v>440</v>
      </c>
      <c r="C208" s="96">
        <v>74.0</v>
      </c>
      <c r="D208" s="97">
        <v>44119.0</v>
      </c>
      <c r="E208" s="96" t="s">
        <v>698</v>
      </c>
      <c r="F208" s="96" t="s">
        <v>547</v>
      </c>
      <c r="G208" s="96" t="s">
        <v>424</v>
      </c>
      <c r="H208" s="98" t="s">
        <v>425</v>
      </c>
      <c r="I208" s="96" t="s">
        <v>783</v>
      </c>
      <c r="J208" s="96" t="s">
        <v>625</v>
      </c>
      <c r="K208" s="96" t="s">
        <v>50</v>
      </c>
      <c r="L208" s="96">
        <v>25.0</v>
      </c>
      <c r="M208" s="96" t="s">
        <v>427</v>
      </c>
      <c r="N208" s="96" t="s">
        <v>428</v>
      </c>
      <c r="O208" s="96" t="s">
        <v>429</v>
      </c>
      <c r="P208" s="96" t="s">
        <v>430</v>
      </c>
      <c r="Q208" s="99" t="str">
        <f t="shared" si="1"/>
        <v>Thursday</v>
      </c>
      <c r="R208" s="96" t="s">
        <v>29</v>
      </c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  <c r="AF208" s="94"/>
    </row>
    <row r="209">
      <c r="A209" s="95">
        <v>2020.0</v>
      </c>
      <c r="B209" s="96" t="s">
        <v>464</v>
      </c>
      <c r="C209" s="96">
        <v>25.0</v>
      </c>
      <c r="D209" s="97">
        <v>44007.0</v>
      </c>
      <c r="E209" s="96" t="s">
        <v>698</v>
      </c>
      <c r="F209" s="96" t="s">
        <v>547</v>
      </c>
      <c r="G209" s="98" t="s">
        <v>424</v>
      </c>
      <c r="H209" s="98" t="s">
        <v>425</v>
      </c>
      <c r="I209" s="96" t="s">
        <v>784</v>
      </c>
      <c r="J209" s="96" t="s">
        <v>127</v>
      </c>
      <c r="K209" s="96" t="s">
        <v>16</v>
      </c>
      <c r="L209" s="96">
        <v>25.0</v>
      </c>
      <c r="M209" s="96" t="s">
        <v>427</v>
      </c>
      <c r="N209" s="96" t="s">
        <v>439</v>
      </c>
      <c r="O209" s="104" t="s">
        <v>446</v>
      </c>
      <c r="P209" s="96" t="s">
        <v>430</v>
      </c>
      <c r="Q209" s="99" t="str">
        <f t="shared" si="1"/>
        <v>Thursday</v>
      </c>
      <c r="R209" s="96" t="s">
        <v>193</v>
      </c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</row>
    <row r="210">
      <c r="A210" s="95">
        <v>2020.0</v>
      </c>
      <c r="B210" s="96" t="s">
        <v>421</v>
      </c>
      <c r="C210" s="96">
        <v>31.0</v>
      </c>
      <c r="D210" s="97">
        <v>44024.0</v>
      </c>
      <c r="E210" s="96" t="s">
        <v>785</v>
      </c>
      <c r="F210" s="96" t="s">
        <v>538</v>
      </c>
      <c r="G210" s="98" t="s">
        <v>424</v>
      </c>
      <c r="H210" s="98" t="s">
        <v>425</v>
      </c>
      <c r="I210" s="96" t="s">
        <v>786</v>
      </c>
      <c r="J210" s="96" t="s">
        <v>127</v>
      </c>
      <c r="K210" s="96" t="s">
        <v>50</v>
      </c>
      <c r="L210" s="96">
        <v>31.0</v>
      </c>
      <c r="M210" s="96" t="s">
        <v>454</v>
      </c>
      <c r="N210" s="96" t="s">
        <v>439</v>
      </c>
      <c r="O210" s="104" t="s">
        <v>446</v>
      </c>
      <c r="P210" s="96" t="s">
        <v>430</v>
      </c>
      <c r="Q210" s="99" t="str">
        <f t="shared" si="1"/>
        <v>Sunday</v>
      </c>
      <c r="R210" s="96" t="s">
        <v>193</v>
      </c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  <c r="AF210" s="94"/>
    </row>
    <row r="211">
      <c r="A211" s="95">
        <v>2020.0</v>
      </c>
      <c r="B211" s="96" t="s">
        <v>514</v>
      </c>
      <c r="C211" s="96">
        <v>55.0</v>
      </c>
      <c r="D211" s="97">
        <v>44073.0</v>
      </c>
      <c r="E211" s="96" t="s">
        <v>468</v>
      </c>
      <c r="F211" s="96" t="s">
        <v>469</v>
      </c>
      <c r="G211" s="98" t="s">
        <v>424</v>
      </c>
      <c r="H211" s="98" t="s">
        <v>425</v>
      </c>
      <c r="I211" s="96" t="s">
        <v>787</v>
      </c>
      <c r="J211" s="96" t="s">
        <v>127</v>
      </c>
      <c r="K211" s="96" t="s">
        <v>50</v>
      </c>
      <c r="L211" s="96">
        <v>34.0</v>
      </c>
      <c r="M211" s="96" t="s">
        <v>454</v>
      </c>
      <c r="N211" s="96" t="s">
        <v>439</v>
      </c>
      <c r="O211" s="104" t="s">
        <v>446</v>
      </c>
      <c r="P211" s="96" t="s">
        <v>430</v>
      </c>
      <c r="Q211" s="99" t="str">
        <f t="shared" si="1"/>
        <v>Sunday</v>
      </c>
      <c r="R211" s="96" t="s">
        <v>193</v>
      </c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4"/>
      <c r="AE211" s="94"/>
      <c r="AF211" s="94"/>
    </row>
    <row r="212">
      <c r="A212" s="95">
        <v>2020.0</v>
      </c>
      <c r="B212" s="96" t="s">
        <v>514</v>
      </c>
      <c r="C212" s="96">
        <v>55.0</v>
      </c>
      <c r="D212" s="97">
        <v>44073.0</v>
      </c>
      <c r="E212" s="96" t="s">
        <v>468</v>
      </c>
      <c r="F212" s="96" t="s">
        <v>469</v>
      </c>
      <c r="G212" s="98" t="s">
        <v>424</v>
      </c>
      <c r="H212" s="98" t="s">
        <v>425</v>
      </c>
      <c r="I212" s="96" t="s">
        <v>787</v>
      </c>
      <c r="J212" s="96" t="s">
        <v>127</v>
      </c>
      <c r="K212" s="96" t="s">
        <v>50</v>
      </c>
      <c r="L212" s="96">
        <v>13.0</v>
      </c>
      <c r="M212" s="96" t="s">
        <v>438</v>
      </c>
      <c r="N212" s="96" t="s">
        <v>439</v>
      </c>
      <c r="O212" s="96" t="s">
        <v>483</v>
      </c>
      <c r="P212" s="96" t="s">
        <v>430</v>
      </c>
      <c r="Q212" s="99" t="str">
        <f t="shared" si="1"/>
        <v>Sunday</v>
      </c>
      <c r="R212" s="96" t="s">
        <v>193</v>
      </c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</row>
    <row r="213">
      <c r="A213" s="95">
        <v>2020.0</v>
      </c>
      <c r="B213" s="96" t="s">
        <v>440</v>
      </c>
      <c r="C213" s="96">
        <v>72.0</v>
      </c>
      <c r="D213" s="97">
        <v>44115.0</v>
      </c>
      <c r="E213" s="96" t="s">
        <v>681</v>
      </c>
      <c r="F213" s="96" t="s">
        <v>459</v>
      </c>
      <c r="G213" s="99" t="s">
        <v>443</v>
      </c>
      <c r="H213" s="98" t="s">
        <v>425</v>
      </c>
      <c r="I213" s="96" t="s">
        <v>635</v>
      </c>
      <c r="J213" s="96" t="s">
        <v>127</v>
      </c>
      <c r="K213" s="96" t="s">
        <v>50</v>
      </c>
      <c r="L213" s="96" t="s">
        <v>66</v>
      </c>
      <c r="M213" s="96" t="s">
        <v>427</v>
      </c>
      <c r="N213" s="96" t="s">
        <v>439</v>
      </c>
      <c r="O213" s="104" t="s">
        <v>446</v>
      </c>
      <c r="P213" s="96" t="s">
        <v>430</v>
      </c>
      <c r="Q213" s="99" t="str">
        <f t="shared" si="1"/>
        <v>Sunday</v>
      </c>
      <c r="R213" s="96" t="s">
        <v>29</v>
      </c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</row>
    <row r="214">
      <c r="A214" s="95">
        <v>2020.0</v>
      </c>
      <c r="B214" s="96" t="s">
        <v>440</v>
      </c>
      <c r="C214" s="96">
        <v>75.0</v>
      </c>
      <c r="D214" s="97">
        <v>44122.0</v>
      </c>
      <c r="E214" s="96" t="s">
        <v>652</v>
      </c>
      <c r="F214" s="96" t="s">
        <v>653</v>
      </c>
      <c r="G214" s="96" t="s">
        <v>424</v>
      </c>
      <c r="H214" s="98" t="s">
        <v>425</v>
      </c>
      <c r="I214" s="96" t="s">
        <v>788</v>
      </c>
      <c r="J214" s="96" t="s">
        <v>127</v>
      </c>
      <c r="K214" s="96" t="s">
        <v>50</v>
      </c>
      <c r="L214" s="96">
        <v>23.0</v>
      </c>
      <c r="M214" s="96" t="s">
        <v>427</v>
      </c>
      <c r="N214" s="96" t="s">
        <v>428</v>
      </c>
      <c r="O214" s="96" t="s">
        <v>429</v>
      </c>
      <c r="P214" s="96" t="s">
        <v>430</v>
      </c>
      <c r="Q214" s="99" t="str">
        <f t="shared" si="1"/>
        <v>Sunday</v>
      </c>
      <c r="R214" s="96" t="s">
        <v>29</v>
      </c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</row>
    <row r="215">
      <c r="A215" s="95">
        <v>2020.0</v>
      </c>
      <c r="B215" s="96" t="s">
        <v>661</v>
      </c>
      <c r="C215" s="96">
        <v>90.0</v>
      </c>
      <c r="D215" s="97">
        <v>44164.0</v>
      </c>
      <c r="E215" s="96" t="s">
        <v>789</v>
      </c>
      <c r="F215" s="96" t="s">
        <v>656</v>
      </c>
      <c r="G215" s="96" t="s">
        <v>523</v>
      </c>
      <c r="H215" s="98" t="s">
        <v>425</v>
      </c>
      <c r="I215" s="96" t="s">
        <v>784</v>
      </c>
      <c r="J215" s="96" t="s">
        <v>127</v>
      </c>
      <c r="K215" s="96" t="s">
        <v>50</v>
      </c>
      <c r="L215" s="96">
        <v>34.0</v>
      </c>
      <c r="M215" s="96" t="s">
        <v>454</v>
      </c>
      <c r="N215" s="96" t="s">
        <v>428</v>
      </c>
      <c r="O215" s="96" t="s">
        <v>429</v>
      </c>
      <c r="P215" s="96" t="s">
        <v>430</v>
      </c>
      <c r="Q215" s="99" t="str">
        <f t="shared" si="1"/>
        <v>Sunday</v>
      </c>
      <c r="R215" s="96" t="s">
        <v>29</v>
      </c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  <c r="AE215" s="94"/>
      <c r="AF215" s="94"/>
    </row>
    <row r="216">
      <c r="A216" s="95">
        <v>2020.0</v>
      </c>
      <c r="B216" s="96" t="s">
        <v>661</v>
      </c>
      <c r="C216" s="96">
        <v>88.0</v>
      </c>
      <c r="D216" s="97">
        <v>44165.0</v>
      </c>
      <c r="E216" s="96" t="s">
        <v>98</v>
      </c>
      <c r="F216" s="96" t="s">
        <v>519</v>
      </c>
      <c r="G216" s="96" t="s">
        <v>424</v>
      </c>
      <c r="H216" s="98" t="s">
        <v>425</v>
      </c>
      <c r="I216" s="96" t="s">
        <v>790</v>
      </c>
      <c r="J216" s="96" t="s">
        <v>127</v>
      </c>
      <c r="K216" s="96" t="s">
        <v>50</v>
      </c>
      <c r="L216" s="96">
        <v>65.0</v>
      </c>
      <c r="M216" s="96" t="s">
        <v>445</v>
      </c>
      <c r="N216" s="96" t="s">
        <v>439</v>
      </c>
      <c r="O216" s="104" t="s">
        <v>446</v>
      </c>
      <c r="P216" s="96" t="s">
        <v>430</v>
      </c>
      <c r="Q216" s="99" t="str">
        <f t="shared" si="1"/>
        <v>Monday</v>
      </c>
      <c r="R216" s="96" t="s">
        <v>29</v>
      </c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94"/>
      <c r="AE216" s="94"/>
      <c r="AF216" s="94"/>
    </row>
    <row r="217">
      <c r="A217" s="95">
        <v>2020.0</v>
      </c>
      <c r="B217" s="96" t="s">
        <v>661</v>
      </c>
      <c r="C217" s="96">
        <v>83.0</v>
      </c>
      <c r="D217" s="97">
        <v>44144.0</v>
      </c>
      <c r="E217" s="96" t="s">
        <v>791</v>
      </c>
      <c r="F217" s="96" t="s">
        <v>792</v>
      </c>
      <c r="G217" s="99" t="s">
        <v>443</v>
      </c>
      <c r="H217" s="98" t="s">
        <v>425</v>
      </c>
      <c r="I217" s="96" t="s">
        <v>793</v>
      </c>
      <c r="J217" s="96" t="s">
        <v>794</v>
      </c>
      <c r="K217" s="96" t="s">
        <v>50</v>
      </c>
      <c r="L217" s="96">
        <v>57.0</v>
      </c>
      <c r="M217" s="96" t="s">
        <v>461</v>
      </c>
      <c r="N217" s="96" t="s">
        <v>428</v>
      </c>
      <c r="O217" s="96" t="s">
        <v>429</v>
      </c>
      <c r="P217" s="96" t="s">
        <v>430</v>
      </c>
      <c r="Q217" s="99" t="str">
        <f t="shared" si="1"/>
        <v>Monday</v>
      </c>
      <c r="R217" s="96" t="s">
        <v>29</v>
      </c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</row>
    <row r="218">
      <c r="A218" s="95">
        <v>2020.0</v>
      </c>
      <c r="B218" s="96" t="s">
        <v>528</v>
      </c>
      <c r="C218" s="96">
        <v>67.0</v>
      </c>
      <c r="D218" s="97">
        <v>44100.0</v>
      </c>
      <c r="E218" s="96" t="s">
        <v>88</v>
      </c>
      <c r="F218" s="96" t="s">
        <v>599</v>
      </c>
      <c r="G218" s="96" t="s">
        <v>523</v>
      </c>
      <c r="H218" s="98" t="s">
        <v>425</v>
      </c>
      <c r="I218" s="96" t="s">
        <v>66</v>
      </c>
      <c r="J218" s="96" t="s">
        <v>66</v>
      </c>
      <c r="K218" s="96" t="s">
        <v>16</v>
      </c>
      <c r="L218" s="96" t="s">
        <v>66</v>
      </c>
      <c r="M218" s="96" t="s">
        <v>66</v>
      </c>
      <c r="N218" s="96" t="s">
        <v>487</v>
      </c>
      <c r="O218" s="96" t="s">
        <v>487</v>
      </c>
      <c r="P218" s="96" t="s">
        <v>430</v>
      </c>
      <c r="Q218" s="99" t="str">
        <f t="shared" si="1"/>
        <v>Saturday</v>
      </c>
      <c r="R218" s="96" t="s">
        <v>29</v>
      </c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94"/>
      <c r="AE218" s="94"/>
      <c r="AF218" s="94"/>
    </row>
    <row r="219">
      <c r="A219" s="95">
        <v>2020.0</v>
      </c>
      <c r="B219" s="96" t="s">
        <v>440</v>
      </c>
      <c r="C219" s="96">
        <v>69.0</v>
      </c>
      <c r="D219" s="97">
        <v>44107.0</v>
      </c>
      <c r="E219" s="96" t="s">
        <v>795</v>
      </c>
      <c r="F219" s="96" t="s">
        <v>796</v>
      </c>
      <c r="G219" s="96" t="s">
        <v>523</v>
      </c>
      <c r="H219" s="98" t="s">
        <v>425</v>
      </c>
      <c r="I219" s="96" t="s">
        <v>66</v>
      </c>
      <c r="J219" s="96" t="s">
        <v>66</v>
      </c>
      <c r="K219" s="96" t="s">
        <v>50</v>
      </c>
      <c r="L219" s="96" t="s">
        <v>66</v>
      </c>
      <c r="M219" s="96" t="s">
        <v>66</v>
      </c>
      <c r="N219" s="96" t="s">
        <v>428</v>
      </c>
      <c r="O219" s="96" t="s">
        <v>429</v>
      </c>
      <c r="P219" s="96" t="s">
        <v>430</v>
      </c>
      <c r="Q219" s="99" t="str">
        <f t="shared" si="1"/>
        <v>Saturday</v>
      </c>
      <c r="R219" s="96" t="s">
        <v>29</v>
      </c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94"/>
      <c r="AE219" s="94"/>
      <c r="AF219" s="94"/>
    </row>
    <row r="220">
      <c r="A220" s="95">
        <v>2020.0</v>
      </c>
      <c r="B220" s="96" t="s">
        <v>528</v>
      </c>
      <c r="C220" s="96">
        <v>65.0</v>
      </c>
      <c r="D220" s="97">
        <v>44097.0</v>
      </c>
      <c r="E220" s="96" t="s">
        <v>757</v>
      </c>
      <c r="F220" s="96" t="s">
        <v>442</v>
      </c>
      <c r="G220" s="99" t="s">
        <v>443</v>
      </c>
      <c r="H220" s="98" t="s">
        <v>425</v>
      </c>
      <c r="I220" s="96" t="s">
        <v>797</v>
      </c>
      <c r="J220" s="96" t="s">
        <v>91</v>
      </c>
      <c r="K220" s="96" t="s">
        <v>50</v>
      </c>
      <c r="L220" s="96">
        <v>69.0</v>
      </c>
      <c r="M220" s="96" t="s">
        <v>445</v>
      </c>
      <c r="N220" s="96" t="s">
        <v>439</v>
      </c>
      <c r="O220" s="96" t="s">
        <v>446</v>
      </c>
      <c r="P220" s="96" t="s">
        <v>430</v>
      </c>
      <c r="Q220" s="99" t="str">
        <f t="shared" si="1"/>
        <v>Wednesday</v>
      </c>
      <c r="R220" s="96" t="s">
        <v>193</v>
      </c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  <c r="AF220" s="94"/>
    </row>
    <row r="221">
      <c r="A221" s="95">
        <v>2021.0</v>
      </c>
      <c r="B221" s="96" t="s">
        <v>450</v>
      </c>
      <c r="C221" s="96">
        <v>10.0</v>
      </c>
      <c r="D221" s="97">
        <v>44279.0</v>
      </c>
      <c r="E221" s="96" t="s">
        <v>798</v>
      </c>
      <c r="F221" s="96" t="s">
        <v>442</v>
      </c>
      <c r="G221" s="96" t="s">
        <v>443</v>
      </c>
      <c r="H221" s="98" t="s">
        <v>425</v>
      </c>
      <c r="I221" s="96" t="s">
        <v>799</v>
      </c>
      <c r="J221" s="96" t="s">
        <v>110</v>
      </c>
      <c r="K221" s="96" t="s">
        <v>50</v>
      </c>
      <c r="L221" s="96">
        <v>19.0</v>
      </c>
      <c r="M221" s="96" t="s">
        <v>438</v>
      </c>
      <c r="N221" s="96" t="s">
        <v>428</v>
      </c>
      <c r="O221" s="96" t="s">
        <v>429</v>
      </c>
      <c r="P221" s="96" t="s">
        <v>800</v>
      </c>
      <c r="Q221" s="99" t="str">
        <f t="shared" si="1"/>
        <v>Wednesday</v>
      </c>
      <c r="R221" s="96" t="s">
        <v>198</v>
      </c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</row>
    <row r="222">
      <c r="A222" s="95">
        <v>2021.0</v>
      </c>
      <c r="B222" s="96" t="s">
        <v>474</v>
      </c>
      <c r="C222" s="96">
        <v>1.0</v>
      </c>
      <c r="D222" s="97">
        <v>44202.0</v>
      </c>
      <c r="E222" s="96" t="s">
        <v>801</v>
      </c>
      <c r="F222" s="96" t="s">
        <v>459</v>
      </c>
      <c r="G222" s="98" t="s">
        <v>443</v>
      </c>
      <c r="H222" s="98" t="s">
        <v>425</v>
      </c>
      <c r="I222" s="96" t="s">
        <v>802</v>
      </c>
      <c r="J222" s="96" t="s">
        <v>75</v>
      </c>
      <c r="K222" s="96" t="s">
        <v>50</v>
      </c>
      <c r="L222" s="96">
        <v>28.0</v>
      </c>
      <c r="M222" s="96" t="s">
        <v>427</v>
      </c>
      <c r="N222" s="96" t="s">
        <v>428</v>
      </c>
      <c r="O222" s="96" t="s">
        <v>429</v>
      </c>
      <c r="P222" s="96" t="s">
        <v>800</v>
      </c>
      <c r="Q222" s="99" t="str">
        <f t="shared" si="1"/>
        <v>Wednesday</v>
      </c>
      <c r="R222" s="96" t="s">
        <v>184</v>
      </c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  <c r="AF222" s="94"/>
    </row>
    <row r="223">
      <c r="A223" s="95">
        <v>2021.0</v>
      </c>
      <c r="B223" s="96" t="s">
        <v>474</v>
      </c>
      <c r="C223" s="96">
        <v>2.0</v>
      </c>
      <c r="D223" s="97">
        <v>44219.0</v>
      </c>
      <c r="E223" s="96" t="s">
        <v>803</v>
      </c>
      <c r="F223" s="96" t="s">
        <v>804</v>
      </c>
      <c r="G223" s="98" t="s">
        <v>424</v>
      </c>
      <c r="H223" s="98" t="s">
        <v>425</v>
      </c>
      <c r="I223" s="96" t="s">
        <v>805</v>
      </c>
      <c r="J223" s="96" t="s">
        <v>75</v>
      </c>
      <c r="K223" s="96" t="s">
        <v>16</v>
      </c>
      <c r="L223" s="96">
        <v>39.0</v>
      </c>
      <c r="M223" s="96" t="s">
        <v>454</v>
      </c>
      <c r="N223" s="96" t="s">
        <v>439</v>
      </c>
      <c r="O223" s="96" t="s">
        <v>446</v>
      </c>
      <c r="P223" s="96" t="s">
        <v>800</v>
      </c>
      <c r="Q223" s="99" t="str">
        <f t="shared" si="1"/>
        <v>Saturday</v>
      </c>
      <c r="R223" s="96" t="s">
        <v>184</v>
      </c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</row>
    <row r="224">
      <c r="A224" s="95">
        <v>2021.0</v>
      </c>
      <c r="B224" s="96" t="s">
        <v>450</v>
      </c>
      <c r="C224" s="96">
        <v>11.0</v>
      </c>
      <c r="D224" s="97">
        <v>44282.0</v>
      </c>
      <c r="E224" s="96" t="s">
        <v>806</v>
      </c>
      <c r="F224" s="96" t="s">
        <v>575</v>
      </c>
      <c r="G224" s="98" t="s">
        <v>424</v>
      </c>
      <c r="H224" s="98" t="s">
        <v>425</v>
      </c>
      <c r="I224" s="96" t="s">
        <v>807</v>
      </c>
      <c r="J224" s="96" t="s">
        <v>75</v>
      </c>
      <c r="K224" s="96" t="s">
        <v>16</v>
      </c>
      <c r="L224" s="96">
        <v>40.0</v>
      </c>
      <c r="M224" s="96" t="s">
        <v>472</v>
      </c>
      <c r="N224" s="96" t="s">
        <v>428</v>
      </c>
      <c r="O224" s="96" t="s">
        <v>463</v>
      </c>
      <c r="P224" s="96" t="s">
        <v>10</v>
      </c>
      <c r="Q224" s="99" t="str">
        <f t="shared" si="1"/>
        <v>Saturday</v>
      </c>
      <c r="R224" s="96" t="s">
        <v>198</v>
      </c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</row>
    <row r="225">
      <c r="A225" s="95">
        <v>2021.0</v>
      </c>
      <c r="B225" s="96" t="s">
        <v>464</v>
      </c>
      <c r="C225" s="96">
        <v>33.0</v>
      </c>
      <c r="D225" s="97">
        <v>44364.0</v>
      </c>
      <c r="E225" s="96" t="s">
        <v>808</v>
      </c>
      <c r="F225" s="96" t="s">
        <v>809</v>
      </c>
      <c r="G225" s="96" t="s">
        <v>443</v>
      </c>
      <c r="H225" s="98" t="s">
        <v>425</v>
      </c>
      <c r="I225" s="96" t="s">
        <v>576</v>
      </c>
      <c r="J225" s="96" t="s">
        <v>75</v>
      </c>
      <c r="K225" s="96" t="s">
        <v>50</v>
      </c>
      <c r="L225" s="96">
        <v>36.0</v>
      </c>
      <c r="M225" s="96" t="s">
        <v>454</v>
      </c>
      <c r="N225" s="96" t="s">
        <v>439</v>
      </c>
      <c r="O225" s="96" t="s">
        <v>446</v>
      </c>
      <c r="P225" s="96" t="s">
        <v>66</v>
      </c>
      <c r="Q225" s="99" t="str">
        <f t="shared" si="1"/>
        <v>Thursday</v>
      </c>
      <c r="R225" s="96" t="s">
        <v>198</v>
      </c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</row>
    <row r="226">
      <c r="A226" s="95">
        <v>2021.0</v>
      </c>
      <c r="B226" s="96" t="s">
        <v>421</v>
      </c>
      <c r="C226" s="96">
        <v>46.0</v>
      </c>
      <c r="D226" s="97">
        <v>44398.0</v>
      </c>
      <c r="E226" s="96" t="s">
        <v>628</v>
      </c>
      <c r="F226" s="96" t="s">
        <v>633</v>
      </c>
      <c r="G226" s="98" t="s">
        <v>424</v>
      </c>
      <c r="H226" s="98" t="s">
        <v>425</v>
      </c>
      <c r="I226" s="96" t="s">
        <v>810</v>
      </c>
      <c r="J226" s="96" t="s">
        <v>75</v>
      </c>
      <c r="K226" s="96" t="s">
        <v>16</v>
      </c>
      <c r="L226" s="96">
        <v>49.0</v>
      </c>
      <c r="M226" s="96" t="s">
        <v>472</v>
      </c>
      <c r="N226" s="96" t="s">
        <v>439</v>
      </c>
      <c r="O226" s="96" t="s">
        <v>446</v>
      </c>
      <c r="P226" s="96" t="s">
        <v>800</v>
      </c>
      <c r="Q226" s="99" t="str">
        <f t="shared" si="1"/>
        <v>Wednesday</v>
      </c>
      <c r="R226" s="96" t="s">
        <v>193</v>
      </c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  <c r="AE226" s="94"/>
      <c r="AF226" s="94"/>
    </row>
    <row r="227">
      <c r="A227" s="95">
        <v>2021.0</v>
      </c>
      <c r="B227" s="96" t="s">
        <v>514</v>
      </c>
      <c r="C227" s="96">
        <v>64.0</v>
      </c>
      <c r="D227" s="97">
        <v>44422.0</v>
      </c>
      <c r="E227" s="96" t="s">
        <v>468</v>
      </c>
      <c r="F227" s="96" t="s">
        <v>469</v>
      </c>
      <c r="G227" s="98" t="s">
        <v>424</v>
      </c>
      <c r="H227" s="98" t="s">
        <v>425</v>
      </c>
      <c r="I227" s="96" t="s">
        <v>811</v>
      </c>
      <c r="J227" s="96" t="s">
        <v>75</v>
      </c>
      <c r="K227" s="96" t="s">
        <v>16</v>
      </c>
      <c r="L227" s="96">
        <v>66.0</v>
      </c>
      <c r="M227" s="96" t="s">
        <v>445</v>
      </c>
      <c r="N227" s="96" t="s">
        <v>487</v>
      </c>
      <c r="O227" s="96" t="s">
        <v>487</v>
      </c>
      <c r="P227" s="96" t="s">
        <v>800</v>
      </c>
      <c r="Q227" s="99" t="str">
        <f t="shared" si="1"/>
        <v>Saturday</v>
      </c>
      <c r="R227" s="96" t="s">
        <v>193</v>
      </c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  <c r="AF227" s="94"/>
    </row>
    <row r="228">
      <c r="A228" s="95">
        <v>2021.0</v>
      </c>
      <c r="B228" s="96" t="s">
        <v>528</v>
      </c>
      <c r="C228" s="96">
        <v>75.0</v>
      </c>
      <c r="D228" s="97">
        <v>44466.0</v>
      </c>
      <c r="E228" s="96" t="s">
        <v>605</v>
      </c>
      <c r="F228" s="96" t="s">
        <v>508</v>
      </c>
      <c r="G228" s="98" t="s">
        <v>424</v>
      </c>
      <c r="H228" s="98" t="s">
        <v>425</v>
      </c>
      <c r="I228" s="96" t="s">
        <v>812</v>
      </c>
      <c r="J228" s="96" t="s">
        <v>75</v>
      </c>
      <c r="K228" s="96" t="s">
        <v>50</v>
      </c>
      <c r="L228" s="96">
        <v>29.0</v>
      </c>
      <c r="M228" s="96" t="s">
        <v>427</v>
      </c>
      <c r="N228" s="96" t="s">
        <v>439</v>
      </c>
      <c r="O228" s="96" t="s">
        <v>446</v>
      </c>
      <c r="P228" s="96" t="s">
        <v>800</v>
      </c>
      <c r="Q228" s="99" t="str">
        <f t="shared" si="1"/>
        <v>Monday</v>
      </c>
      <c r="R228" s="96" t="s">
        <v>29</v>
      </c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94"/>
      <c r="AE228" s="94"/>
      <c r="AF228" s="94"/>
    </row>
    <row r="229">
      <c r="A229" s="95">
        <v>2021.0</v>
      </c>
      <c r="B229" s="96" t="s">
        <v>431</v>
      </c>
      <c r="C229" s="96">
        <v>12.0</v>
      </c>
      <c r="D229" s="97">
        <v>44289.0</v>
      </c>
      <c r="E229" s="96" t="s">
        <v>813</v>
      </c>
      <c r="F229" s="96" t="s">
        <v>814</v>
      </c>
      <c r="G229" s="96" t="s">
        <v>523</v>
      </c>
      <c r="H229" s="98" t="s">
        <v>425</v>
      </c>
      <c r="I229" s="96" t="s">
        <v>815</v>
      </c>
      <c r="J229" s="96" t="s">
        <v>816</v>
      </c>
      <c r="K229" s="96" t="s">
        <v>16</v>
      </c>
      <c r="L229" s="96">
        <v>61.0</v>
      </c>
      <c r="M229" s="96" t="s">
        <v>445</v>
      </c>
      <c r="N229" s="96" t="s">
        <v>439</v>
      </c>
      <c r="O229" s="96" t="s">
        <v>483</v>
      </c>
      <c r="P229" s="96" t="s">
        <v>10</v>
      </c>
      <c r="Q229" s="99" t="str">
        <f t="shared" si="1"/>
        <v>Saturday</v>
      </c>
      <c r="R229" s="96" t="s">
        <v>198</v>
      </c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</row>
    <row r="230">
      <c r="A230" s="95">
        <v>2021.0</v>
      </c>
      <c r="B230" s="96" t="s">
        <v>436</v>
      </c>
      <c r="C230" s="96">
        <v>20.0</v>
      </c>
      <c r="D230" s="97">
        <v>44334.0</v>
      </c>
      <c r="E230" s="96" t="s">
        <v>817</v>
      </c>
      <c r="F230" s="96" t="s">
        <v>588</v>
      </c>
      <c r="G230" s="98" t="s">
        <v>424</v>
      </c>
      <c r="H230" s="98" t="s">
        <v>425</v>
      </c>
      <c r="I230" s="96" t="s">
        <v>66</v>
      </c>
      <c r="J230" s="96" t="s">
        <v>471</v>
      </c>
      <c r="K230" s="96" t="s">
        <v>16</v>
      </c>
      <c r="L230" s="96">
        <v>20.0</v>
      </c>
      <c r="M230" s="96" t="s">
        <v>427</v>
      </c>
      <c r="N230" s="96" t="s">
        <v>428</v>
      </c>
      <c r="O230" s="96" t="s">
        <v>463</v>
      </c>
      <c r="P230" s="96" t="s">
        <v>800</v>
      </c>
      <c r="Q230" s="99" t="str">
        <f t="shared" si="1"/>
        <v>Tuesday</v>
      </c>
      <c r="R230" s="96" t="s">
        <v>198</v>
      </c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94"/>
      <c r="AE230" s="94"/>
      <c r="AF230" s="94"/>
    </row>
    <row r="231">
      <c r="A231" s="95">
        <v>2021.0</v>
      </c>
      <c r="B231" s="96" t="s">
        <v>474</v>
      </c>
      <c r="C231" s="96">
        <v>1.0</v>
      </c>
      <c r="D231" s="97">
        <v>44202.0</v>
      </c>
      <c r="E231" s="96" t="s">
        <v>801</v>
      </c>
      <c r="F231" s="96" t="s">
        <v>459</v>
      </c>
      <c r="G231" s="98" t="s">
        <v>443</v>
      </c>
      <c r="H231" s="98" t="s">
        <v>425</v>
      </c>
      <c r="I231" s="96" t="s">
        <v>818</v>
      </c>
      <c r="J231" s="96" t="s">
        <v>819</v>
      </c>
      <c r="K231" s="96" t="s">
        <v>50</v>
      </c>
      <c r="L231" s="96">
        <v>28.0</v>
      </c>
      <c r="M231" s="96" t="s">
        <v>427</v>
      </c>
      <c r="N231" s="96" t="s">
        <v>428</v>
      </c>
      <c r="O231" s="96" t="s">
        <v>429</v>
      </c>
      <c r="P231" s="96" t="s">
        <v>800</v>
      </c>
      <c r="Q231" s="99" t="str">
        <f t="shared" si="1"/>
        <v>Wednesday</v>
      </c>
      <c r="R231" s="96" t="s">
        <v>184</v>
      </c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4"/>
      <c r="AE231" s="94"/>
      <c r="AF231" s="94"/>
    </row>
    <row r="232">
      <c r="A232" s="95">
        <v>2021.0</v>
      </c>
      <c r="B232" s="96" t="s">
        <v>474</v>
      </c>
      <c r="C232" s="96">
        <v>3.0</v>
      </c>
      <c r="D232" s="97">
        <v>44226.0</v>
      </c>
      <c r="E232" s="96" t="s">
        <v>687</v>
      </c>
      <c r="F232" s="96" t="s">
        <v>442</v>
      </c>
      <c r="G232" s="98" t="s">
        <v>443</v>
      </c>
      <c r="H232" s="98" t="s">
        <v>425</v>
      </c>
      <c r="I232" s="96" t="s">
        <v>820</v>
      </c>
      <c r="J232" s="96" t="s">
        <v>15</v>
      </c>
      <c r="K232" s="96" t="s">
        <v>16</v>
      </c>
      <c r="L232" s="96">
        <v>25.0</v>
      </c>
      <c r="M232" s="96" t="s">
        <v>427</v>
      </c>
      <c r="N232" s="96" t="s">
        <v>428</v>
      </c>
      <c r="O232" s="96" t="s">
        <v>463</v>
      </c>
      <c r="P232" s="96" t="s">
        <v>800</v>
      </c>
      <c r="Q232" s="99" t="str">
        <f t="shared" si="1"/>
        <v>Saturday</v>
      </c>
      <c r="R232" s="96" t="s">
        <v>184</v>
      </c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94"/>
      <c r="AE232" s="94"/>
      <c r="AF232" s="94"/>
    </row>
    <row r="233">
      <c r="A233" s="95">
        <v>2021.0</v>
      </c>
      <c r="B233" s="96" t="s">
        <v>474</v>
      </c>
      <c r="C233" s="96">
        <v>3.0</v>
      </c>
      <c r="D233" s="97">
        <v>44226.0</v>
      </c>
      <c r="E233" s="96" t="s">
        <v>687</v>
      </c>
      <c r="F233" s="96" t="s">
        <v>442</v>
      </c>
      <c r="G233" s="98" t="s">
        <v>443</v>
      </c>
      <c r="H233" s="98" t="s">
        <v>425</v>
      </c>
      <c r="I233" s="96" t="s">
        <v>820</v>
      </c>
      <c r="J233" s="96" t="s">
        <v>15</v>
      </c>
      <c r="K233" s="96" t="s">
        <v>16</v>
      </c>
      <c r="L233" s="96">
        <v>27.0</v>
      </c>
      <c r="M233" s="96" t="s">
        <v>427</v>
      </c>
      <c r="N233" s="96" t="s">
        <v>428</v>
      </c>
      <c r="O233" s="96" t="s">
        <v>463</v>
      </c>
      <c r="P233" s="96" t="s">
        <v>800</v>
      </c>
      <c r="Q233" s="99" t="str">
        <f t="shared" si="1"/>
        <v>Saturday</v>
      </c>
      <c r="R233" s="96" t="s">
        <v>184</v>
      </c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</row>
    <row r="234">
      <c r="A234" s="95">
        <v>2021.0</v>
      </c>
      <c r="B234" s="96" t="s">
        <v>474</v>
      </c>
      <c r="C234" s="96">
        <v>3.0</v>
      </c>
      <c r="D234" s="97">
        <v>44226.0</v>
      </c>
      <c r="E234" s="96" t="s">
        <v>687</v>
      </c>
      <c r="F234" s="96" t="s">
        <v>442</v>
      </c>
      <c r="G234" s="98" t="s">
        <v>443</v>
      </c>
      <c r="H234" s="98" t="s">
        <v>425</v>
      </c>
      <c r="I234" s="96" t="s">
        <v>820</v>
      </c>
      <c r="J234" s="96" t="s">
        <v>15</v>
      </c>
      <c r="K234" s="96" t="s">
        <v>16</v>
      </c>
      <c r="L234" s="96">
        <v>26.0</v>
      </c>
      <c r="M234" s="96" t="s">
        <v>427</v>
      </c>
      <c r="N234" s="96" t="s">
        <v>428</v>
      </c>
      <c r="O234" s="96" t="s">
        <v>463</v>
      </c>
      <c r="P234" s="96" t="s">
        <v>800</v>
      </c>
      <c r="Q234" s="99" t="str">
        <f t="shared" si="1"/>
        <v>Saturday</v>
      </c>
      <c r="R234" s="96" t="s">
        <v>184</v>
      </c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  <c r="AE234" s="94"/>
      <c r="AF234" s="94"/>
    </row>
    <row r="235">
      <c r="A235" s="95">
        <v>2021.0</v>
      </c>
      <c r="B235" s="96" t="s">
        <v>474</v>
      </c>
      <c r="C235" s="96">
        <v>3.0</v>
      </c>
      <c r="D235" s="97">
        <v>44226.0</v>
      </c>
      <c r="E235" s="96" t="s">
        <v>687</v>
      </c>
      <c r="F235" s="96" t="s">
        <v>442</v>
      </c>
      <c r="G235" s="98" t="s">
        <v>443</v>
      </c>
      <c r="H235" s="98" t="s">
        <v>425</v>
      </c>
      <c r="I235" s="96" t="s">
        <v>486</v>
      </c>
      <c r="J235" s="96" t="s">
        <v>15</v>
      </c>
      <c r="K235" s="96" t="s">
        <v>16</v>
      </c>
      <c r="L235" s="96">
        <v>33.0</v>
      </c>
      <c r="M235" s="96" t="s">
        <v>427</v>
      </c>
      <c r="N235" s="96" t="s">
        <v>428</v>
      </c>
      <c r="O235" s="96" t="s">
        <v>463</v>
      </c>
      <c r="P235" s="96" t="s">
        <v>800</v>
      </c>
      <c r="Q235" s="99" t="str">
        <f t="shared" si="1"/>
        <v>Saturday</v>
      </c>
      <c r="R235" s="96" t="s">
        <v>184</v>
      </c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  <c r="AE235" s="94"/>
      <c r="AF235" s="94"/>
    </row>
    <row r="236">
      <c r="A236" s="95">
        <v>2021.0</v>
      </c>
      <c r="B236" s="96" t="s">
        <v>474</v>
      </c>
      <c r="C236" s="96">
        <v>3.0</v>
      </c>
      <c r="D236" s="97">
        <v>44226.0</v>
      </c>
      <c r="E236" s="96" t="s">
        <v>687</v>
      </c>
      <c r="F236" s="96" t="s">
        <v>442</v>
      </c>
      <c r="G236" s="98" t="s">
        <v>443</v>
      </c>
      <c r="H236" s="98" t="s">
        <v>425</v>
      </c>
      <c r="I236" s="96" t="s">
        <v>820</v>
      </c>
      <c r="J236" s="96" t="s">
        <v>15</v>
      </c>
      <c r="K236" s="96" t="s">
        <v>50</v>
      </c>
      <c r="L236" s="96">
        <v>23.0</v>
      </c>
      <c r="M236" s="96" t="s">
        <v>427</v>
      </c>
      <c r="N236" s="96" t="s">
        <v>428</v>
      </c>
      <c r="O236" s="96" t="s">
        <v>463</v>
      </c>
      <c r="P236" s="96" t="s">
        <v>800</v>
      </c>
      <c r="Q236" s="99" t="str">
        <f t="shared" si="1"/>
        <v>Saturday</v>
      </c>
      <c r="R236" s="96" t="s">
        <v>184</v>
      </c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  <c r="AE236" s="94"/>
      <c r="AF236" s="94"/>
    </row>
    <row r="237">
      <c r="A237" s="95">
        <v>2021.0</v>
      </c>
      <c r="B237" s="96" t="s">
        <v>450</v>
      </c>
      <c r="C237" s="96">
        <v>5.0</v>
      </c>
      <c r="D237" s="97">
        <v>44261.0</v>
      </c>
      <c r="E237" s="96" t="s">
        <v>821</v>
      </c>
      <c r="F237" s="96" t="s">
        <v>822</v>
      </c>
      <c r="G237" s="98" t="s">
        <v>424</v>
      </c>
      <c r="H237" s="98" t="s">
        <v>425</v>
      </c>
      <c r="I237" s="96" t="s">
        <v>693</v>
      </c>
      <c r="J237" s="96" t="s">
        <v>15</v>
      </c>
      <c r="K237" s="96" t="s">
        <v>16</v>
      </c>
      <c r="L237" s="96">
        <v>69.0</v>
      </c>
      <c r="M237" s="96" t="s">
        <v>445</v>
      </c>
      <c r="N237" s="96" t="s">
        <v>439</v>
      </c>
      <c r="O237" s="96" t="s">
        <v>446</v>
      </c>
      <c r="P237" s="96" t="s">
        <v>800</v>
      </c>
      <c r="Q237" s="99" t="str">
        <f t="shared" si="1"/>
        <v>Saturday</v>
      </c>
      <c r="R237" s="96" t="s">
        <v>184</v>
      </c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</row>
    <row r="238">
      <c r="A238" s="95">
        <v>2021.0</v>
      </c>
      <c r="B238" s="96" t="s">
        <v>450</v>
      </c>
      <c r="C238" s="96">
        <v>7.0</v>
      </c>
      <c r="D238" s="97">
        <v>44269.0</v>
      </c>
      <c r="E238" s="96" t="s">
        <v>823</v>
      </c>
      <c r="F238" s="96" t="s">
        <v>532</v>
      </c>
      <c r="G238" s="98" t="s">
        <v>424</v>
      </c>
      <c r="H238" s="98" t="s">
        <v>425</v>
      </c>
      <c r="I238" s="96" t="s">
        <v>824</v>
      </c>
      <c r="J238" s="96" t="s">
        <v>15</v>
      </c>
      <c r="K238" s="96" t="s">
        <v>16</v>
      </c>
      <c r="L238" s="96">
        <v>66.0</v>
      </c>
      <c r="M238" s="96" t="s">
        <v>445</v>
      </c>
      <c r="N238" s="96" t="s">
        <v>487</v>
      </c>
      <c r="O238" s="96" t="s">
        <v>487</v>
      </c>
      <c r="P238" s="96" t="s">
        <v>10</v>
      </c>
      <c r="Q238" s="99" t="str">
        <f t="shared" si="1"/>
        <v>Sunday</v>
      </c>
      <c r="R238" s="96" t="s">
        <v>184</v>
      </c>
      <c r="S238" s="94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  <c r="AD238" s="94"/>
      <c r="AE238" s="94"/>
      <c r="AF238" s="94"/>
    </row>
    <row r="239">
      <c r="A239" s="95">
        <v>2021.0</v>
      </c>
      <c r="B239" s="96" t="s">
        <v>431</v>
      </c>
      <c r="C239" s="96">
        <v>13.0</v>
      </c>
      <c r="D239" s="97">
        <v>44291.0</v>
      </c>
      <c r="E239" s="96" t="s">
        <v>825</v>
      </c>
      <c r="F239" s="96" t="s">
        <v>456</v>
      </c>
      <c r="G239" s="96" t="s">
        <v>443</v>
      </c>
      <c r="H239" s="98" t="s">
        <v>425</v>
      </c>
      <c r="I239" s="96" t="s">
        <v>826</v>
      </c>
      <c r="J239" s="96" t="s">
        <v>15</v>
      </c>
      <c r="K239" s="96" t="s">
        <v>50</v>
      </c>
      <c r="L239" s="96">
        <v>40.0</v>
      </c>
      <c r="M239" s="96" t="s">
        <v>472</v>
      </c>
      <c r="N239" s="96" t="s">
        <v>428</v>
      </c>
      <c r="O239" s="96" t="s">
        <v>463</v>
      </c>
      <c r="P239" s="96" t="s">
        <v>10</v>
      </c>
      <c r="Q239" s="99" t="str">
        <f t="shared" si="1"/>
        <v>Monday</v>
      </c>
      <c r="R239" s="96" t="s">
        <v>198</v>
      </c>
      <c r="S239" s="94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  <c r="AD239" s="94"/>
      <c r="AE239" s="94"/>
      <c r="AF239" s="94"/>
    </row>
    <row r="240">
      <c r="A240" s="95">
        <v>2021.0</v>
      </c>
      <c r="B240" s="96" t="s">
        <v>431</v>
      </c>
      <c r="C240" s="96">
        <v>14.0</v>
      </c>
      <c r="D240" s="97">
        <v>44296.0</v>
      </c>
      <c r="E240" s="96" t="s">
        <v>88</v>
      </c>
      <c r="F240" s="96" t="s">
        <v>88</v>
      </c>
      <c r="G240" s="96" t="s">
        <v>523</v>
      </c>
      <c r="H240" s="98" t="s">
        <v>425</v>
      </c>
      <c r="I240" s="96" t="s">
        <v>543</v>
      </c>
      <c r="J240" s="96" t="s">
        <v>15</v>
      </c>
      <c r="K240" s="96" t="s">
        <v>50</v>
      </c>
      <c r="L240" s="96">
        <v>27.0</v>
      </c>
      <c r="M240" s="96" t="s">
        <v>427</v>
      </c>
      <c r="N240" s="96" t="s">
        <v>439</v>
      </c>
      <c r="O240" s="96" t="s">
        <v>429</v>
      </c>
      <c r="P240" s="96" t="s">
        <v>800</v>
      </c>
      <c r="Q240" s="99" t="str">
        <f t="shared" si="1"/>
        <v>Saturday</v>
      </c>
      <c r="R240" s="96" t="s">
        <v>198</v>
      </c>
      <c r="S240" s="94"/>
      <c r="T240" s="94"/>
      <c r="U240" s="94"/>
      <c r="V240" s="94"/>
      <c r="W240" s="94"/>
      <c r="X240" s="94"/>
      <c r="Y240" s="94"/>
      <c r="Z240" s="94"/>
      <c r="AA240" s="94"/>
      <c r="AB240" s="94"/>
      <c r="AC240" s="94"/>
      <c r="AD240" s="94"/>
      <c r="AE240" s="94"/>
      <c r="AF240" s="94"/>
    </row>
    <row r="241">
      <c r="A241" s="95">
        <v>2021.0</v>
      </c>
      <c r="B241" s="96" t="s">
        <v>431</v>
      </c>
      <c r="C241" s="96">
        <v>14.0</v>
      </c>
      <c r="D241" s="97">
        <v>44296.0</v>
      </c>
      <c r="E241" s="96" t="s">
        <v>88</v>
      </c>
      <c r="F241" s="96" t="s">
        <v>88</v>
      </c>
      <c r="G241" s="96" t="s">
        <v>523</v>
      </c>
      <c r="H241" s="98" t="s">
        <v>425</v>
      </c>
      <c r="I241" s="96" t="s">
        <v>827</v>
      </c>
      <c r="J241" s="96" t="s">
        <v>15</v>
      </c>
      <c r="K241" s="96" t="s">
        <v>50</v>
      </c>
      <c r="L241" s="96">
        <v>36.0</v>
      </c>
      <c r="M241" s="96" t="s">
        <v>454</v>
      </c>
      <c r="N241" s="96" t="s">
        <v>439</v>
      </c>
      <c r="O241" s="96" t="s">
        <v>429</v>
      </c>
      <c r="P241" s="96" t="s">
        <v>800</v>
      </c>
      <c r="Q241" s="99" t="str">
        <f t="shared" si="1"/>
        <v>Saturday</v>
      </c>
      <c r="R241" s="96" t="s">
        <v>198</v>
      </c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</row>
    <row r="242">
      <c r="A242" s="95">
        <v>2021.0</v>
      </c>
      <c r="B242" s="96" t="s">
        <v>464</v>
      </c>
      <c r="C242" s="96">
        <v>31.0</v>
      </c>
      <c r="D242" s="97">
        <v>44364.0</v>
      </c>
      <c r="E242" s="96" t="s">
        <v>433</v>
      </c>
      <c r="F242" s="96" t="s">
        <v>433</v>
      </c>
      <c r="G242" s="98" t="s">
        <v>424</v>
      </c>
      <c r="H242" s="98" t="s">
        <v>425</v>
      </c>
      <c r="I242" s="96" t="s">
        <v>66</v>
      </c>
      <c r="J242" s="96" t="s">
        <v>15</v>
      </c>
      <c r="K242" s="96" t="s">
        <v>16</v>
      </c>
      <c r="L242" s="96"/>
      <c r="M242" s="96" t="s">
        <v>427</v>
      </c>
      <c r="N242" s="96" t="s">
        <v>439</v>
      </c>
      <c r="O242" s="96" t="s">
        <v>473</v>
      </c>
      <c r="P242" s="96" t="s">
        <v>66</v>
      </c>
      <c r="Q242" s="99" t="str">
        <f t="shared" si="1"/>
        <v>Thursday</v>
      </c>
      <c r="R242" s="96" t="s">
        <v>198</v>
      </c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  <c r="AF242" s="94"/>
    </row>
    <row r="243">
      <c r="A243" s="95">
        <v>2021.0</v>
      </c>
      <c r="B243" s="96" t="s">
        <v>464</v>
      </c>
      <c r="C243" s="96">
        <v>37.0</v>
      </c>
      <c r="D243" s="97">
        <v>44375.0</v>
      </c>
      <c r="E243" s="96" t="s">
        <v>677</v>
      </c>
      <c r="F243" s="96" t="s">
        <v>678</v>
      </c>
      <c r="G243" s="98" t="s">
        <v>424</v>
      </c>
      <c r="H243" s="98" t="s">
        <v>425</v>
      </c>
      <c r="I243" s="96" t="s">
        <v>828</v>
      </c>
      <c r="J243" s="96" t="s">
        <v>15</v>
      </c>
      <c r="K243" s="96" t="s">
        <v>50</v>
      </c>
      <c r="L243" s="96">
        <v>29.0</v>
      </c>
      <c r="M243" s="96" t="s">
        <v>427</v>
      </c>
      <c r="N243" s="96" t="s">
        <v>439</v>
      </c>
      <c r="O243" s="96" t="s">
        <v>446</v>
      </c>
      <c r="P243" s="96" t="s">
        <v>10</v>
      </c>
      <c r="Q243" s="99" t="str">
        <f t="shared" si="1"/>
        <v>Monday</v>
      </c>
      <c r="R243" s="96" t="s">
        <v>193</v>
      </c>
      <c r="S243" s="94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  <c r="AD243" s="94"/>
      <c r="AE243" s="94"/>
      <c r="AF243" s="94"/>
    </row>
    <row r="244">
      <c r="A244" s="95">
        <v>2021.0</v>
      </c>
      <c r="B244" s="96" t="s">
        <v>421</v>
      </c>
      <c r="C244" s="96">
        <v>40.0</v>
      </c>
      <c r="D244" s="97">
        <v>44385.0</v>
      </c>
      <c r="E244" s="96" t="s">
        <v>777</v>
      </c>
      <c r="F244" s="96" t="s">
        <v>762</v>
      </c>
      <c r="G244" s="96" t="s">
        <v>523</v>
      </c>
      <c r="H244" s="98" t="s">
        <v>425</v>
      </c>
      <c r="I244" s="96" t="s">
        <v>829</v>
      </c>
      <c r="J244" s="96" t="s">
        <v>15</v>
      </c>
      <c r="K244" s="96" t="s">
        <v>50</v>
      </c>
      <c r="L244" s="96">
        <v>62.0</v>
      </c>
      <c r="M244" s="96" t="s">
        <v>445</v>
      </c>
      <c r="N244" s="96" t="s">
        <v>439</v>
      </c>
      <c r="O244" s="96" t="s">
        <v>446</v>
      </c>
      <c r="P244" s="96" t="s">
        <v>800</v>
      </c>
      <c r="Q244" s="99" t="str">
        <f t="shared" si="1"/>
        <v>Thursday</v>
      </c>
      <c r="R244" s="96" t="s">
        <v>193</v>
      </c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  <c r="AE244" s="94"/>
      <c r="AF244" s="94"/>
    </row>
    <row r="245">
      <c r="A245" s="95">
        <v>2021.0</v>
      </c>
      <c r="B245" s="96" t="s">
        <v>421</v>
      </c>
      <c r="C245" s="96">
        <v>41.0</v>
      </c>
      <c r="D245" s="97">
        <v>44387.0</v>
      </c>
      <c r="E245" s="96" t="s">
        <v>685</v>
      </c>
      <c r="F245" s="96" t="s">
        <v>685</v>
      </c>
      <c r="G245" s="96" t="s">
        <v>443</v>
      </c>
      <c r="H245" s="98" t="s">
        <v>425</v>
      </c>
      <c r="I245" s="96" t="s">
        <v>830</v>
      </c>
      <c r="J245" s="96" t="s">
        <v>15</v>
      </c>
      <c r="K245" s="96" t="s">
        <v>50</v>
      </c>
      <c r="L245" s="96">
        <v>71.0</v>
      </c>
      <c r="M245" s="96" t="s">
        <v>497</v>
      </c>
      <c r="N245" s="96" t="s">
        <v>439</v>
      </c>
      <c r="O245" s="96" t="s">
        <v>446</v>
      </c>
      <c r="P245" s="96" t="s">
        <v>10</v>
      </c>
      <c r="Q245" s="99" t="str">
        <f t="shared" si="1"/>
        <v>Saturday</v>
      </c>
      <c r="R245" s="96" t="s">
        <v>193</v>
      </c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</row>
    <row r="246">
      <c r="A246" s="95">
        <v>2021.0</v>
      </c>
      <c r="B246" s="96" t="s">
        <v>421</v>
      </c>
      <c r="C246" s="96">
        <v>45.0</v>
      </c>
      <c r="D246" s="97">
        <v>44395.0</v>
      </c>
      <c r="E246" s="96" t="s">
        <v>801</v>
      </c>
      <c r="F246" s="96" t="s">
        <v>459</v>
      </c>
      <c r="G246" s="96" t="s">
        <v>443</v>
      </c>
      <c r="H246" s="98" t="s">
        <v>425</v>
      </c>
      <c r="I246" s="96" t="s">
        <v>831</v>
      </c>
      <c r="J246" s="96" t="s">
        <v>15</v>
      </c>
      <c r="K246" s="96" t="s">
        <v>50</v>
      </c>
      <c r="L246" s="96">
        <v>51.0</v>
      </c>
      <c r="M246" s="96" t="s">
        <v>461</v>
      </c>
      <c r="N246" s="96" t="s">
        <v>439</v>
      </c>
      <c r="O246" s="96" t="s">
        <v>446</v>
      </c>
      <c r="P246" s="96" t="s">
        <v>10</v>
      </c>
      <c r="Q246" s="99" t="str">
        <f t="shared" si="1"/>
        <v>Sunday</v>
      </c>
      <c r="R246" s="96" t="s">
        <v>193</v>
      </c>
      <c r="S246" s="94"/>
      <c r="T246" s="94"/>
      <c r="U246" s="94"/>
      <c r="V246" s="94"/>
      <c r="W246" s="94"/>
      <c r="X246" s="94"/>
      <c r="Y246" s="94"/>
      <c r="Z246" s="94"/>
      <c r="AA246" s="94"/>
      <c r="AB246" s="94"/>
      <c r="AC246" s="94"/>
      <c r="AD246" s="94"/>
      <c r="AE246" s="94"/>
      <c r="AF246" s="94"/>
    </row>
    <row r="247">
      <c r="A247" s="95">
        <v>2021.0</v>
      </c>
      <c r="B247" s="96" t="s">
        <v>421</v>
      </c>
      <c r="C247" s="96">
        <v>48.0</v>
      </c>
      <c r="D247" s="97">
        <v>44400.0</v>
      </c>
      <c r="E247" s="96" t="s">
        <v>832</v>
      </c>
      <c r="F247" s="96" t="s">
        <v>469</v>
      </c>
      <c r="G247" s="98" t="s">
        <v>424</v>
      </c>
      <c r="H247" s="98" t="s">
        <v>425</v>
      </c>
      <c r="I247" s="96" t="s">
        <v>833</v>
      </c>
      <c r="J247" s="96" t="s">
        <v>15</v>
      </c>
      <c r="K247" s="96" t="s">
        <v>50</v>
      </c>
      <c r="L247" s="96">
        <v>46.0</v>
      </c>
      <c r="M247" s="96" t="s">
        <v>472</v>
      </c>
      <c r="N247" s="96" t="s">
        <v>439</v>
      </c>
      <c r="O247" s="96" t="s">
        <v>446</v>
      </c>
      <c r="P247" s="96" t="s">
        <v>800</v>
      </c>
      <c r="Q247" s="99" t="str">
        <f t="shared" si="1"/>
        <v>Friday</v>
      </c>
      <c r="R247" s="96" t="s">
        <v>193</v>
      </c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  <c r="AE247" s="94"/>
      <c r="AF247" s="94"/>
    </row>
    <row r="248">
      <c r="A248" s="95">
        <v>2021.0</v>
      </c>
      <c r="B248" s="96" t="s">
        <v>421</v>
      </c>
      <c r="C248" s="96">
        <v>47.0</v>
      </c>
      <c r="D248" s="97">
        <v>44401.0</v>
      </c>
      <c r="E248" s="96" t="s">
        <v>602</v>
      </c>
      <c r="F248" s="96" t="s">
        <v>603</v>
      </c>
      <c r="G248" s="98" t="s">
        <v>424</v>
      </c>
      <c r="H248" s="98" t="s">
        <v>425</v>
      </c>
      <c r="I248" s="96" t="s">
        <v>66</v>
      </c>
      <c r="J248" s="96" t="s">
        <v>15</v>
      </c>
      <c r="K248" s="96" t="s">
        <v>16</v>
      </c>
      <c r="L248" s="96">
        <v>61.0</v>
      </c>
      <c r="M248" s="96" t="s">
        <v>445</v>
      </c>
      <c r="N248" s="96" t="s">
        <v>487</v>
      </c>
      <c r="O248" s="96" t="s">
        <v>487</v>
      </c>
      <c r="P248" s="96" t="s">
        <v>800</v>
      </c>
      <c r="Q248" s="99" t="str">
        <f t="shared" si="1"/>
        <v>Saturday</v>
      </c>
      <c r="R248" s="96" t="s">
        <v>193</v>
      </c>
      <c r="S248" s="94"/>
      <c r="T248" s="94"/>
      <c r="U248" s="94"/>
      <c r="V248" s="94"/>
      <c r="W248" s="94"/>
      <c r="X248" s="94"/>
      <c r="Y248" s="94"/>
      <c r="Z248" s="94"/>
      <c r="AA248" s="94"/>
      <c r="AB248" s="94"/>
      <c r="AC248" s="94"/>
      <c r="AD248" s="94"/>
      <c r="AE248" s="94"/>
      <c r="AF248" s="94"/>
    </row>
    <row r="249">
      <c r="A249" s="95">
        <v>2021.0</v>
      </c>
      <c r="B249" s="96" t="s">
        <v>514</v>
      </c>
      <c r="C249" s="96">
        <v>59.0</v>
      </c>
      <c r="D249" s="97">
        <v>44414.0</v>
      </c>
      <c r="E249" s="96" t="s">
        <v>609</v>
      </c>
      <c r="F249" s="96" t="s">
        <v>834</v>
      </c>
      <c r="G249" s="96" t="s">
        <v>443</v>
      </c>
      <c r="H249" s="98" t="s">
        <v>425</v>
      </c>
      <c r="I249" s="96" t="s">
        <v>835</v>
      </c>
      <c r="J249" s="96" t="s">
        <v>15</v>
      </c>
      <c r="K249" s="96" t="s">
        <v>16</v>
      </c>
      <c r="L249" s="96">
        <v>48.0</v>
      </c>
      <c r="M249" s="96" t="s">
        <v>472</v>
      </c>
      <c r="N249" s="96" t="s">
        <v>428</v>
      </c>
      <c r="O249" s="96" t="s">
        <v>429</v>
      </c>
      <c r="P249" s="96" t="s">
        <v>800</v>
      </c>
      <c r="Q249" s="99" t="str">
        <f t="shared" si="1"/>
        <v>Friday</v>
      </c>
      <c r="R249" s="96" t="s">
        <v>193</v>
      </c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</row>
    <row r="250">
      <c r="A250" s="95">
        <v>2021.0</v>
      </c>
      <c r="B250" s="96" t="s">
        <v>514</v>
      </c>
      <c r="C250" s="96">
        <v>62.0</v>
      </c>
      <c r="D250" s="97">
        <v>44420.0</v>
      </c>
      <c r="E250" s="96" t="s">
        <v>836</v>
      </c>
      <c r="F250" s="96" t="s">
        <v>433</v>
      </c>
      <c r="G250" s="98" t="s">
        <v>424</v>
      </c>
      <c r="H250" s="98" t="s">
        <v>425</v>
      </c>
      <c r="I250" s="96" t="s">
        <v>833</v>
      </c>
      <c r="J250" s="96" t="s">
        <v>15</v>
      </c>
      <c r="K250" s="96" t="s">
        <v>16</v>
      </c>
      <c r="L250" s="96">
        <v>24.0</v>
      </c>
      <c r="M250" s="96" t="s">
        <v>427</v>
      </c>
      <c r="N250" s="96" t="s">
        <v>439</v>
      </c>
      <c r="O250" s="96" t="s">
        <v>473</v>
      </c>
      <c r="P250" s="96" t="s">
        <v>800</v>
      </c>
      <c r="Q250" s="99" t="str">
        <f t="shared" si="1"/>
        <v>Thursday</v>
      </c>
      <c r="R250" s="96" t="s">
        <v>193</v>
      </c>
      <c r="S250" s="94"/>
      <c r="T250" s="94"/>
      <c r="U250" s="94"/>
      <c r="V250" s="94"/>
      <c r="W250" s="94"/>
      <c r="X250" s="94"/>
      <c r="Y250" s="94"/>
      <c r="Z250" s="94"/>
      <c r="AA250" s="94"/>
      <c r="AB250" s="94"/>
      <c r="AC250" s="94"/>
      <c r="AD250" s="94"/>
      <c r="AE250" s="94"/>
      <c r="AF250" s="94"/>
    </row>
    <row r="251">
      <c r="A251" s="95">
        <v>2021.0</v>
      </c>
      <c r="B251" s="96" t="s">
        <v>528</v>
      </c>
      <c r="C251" s="96">
        <v>70.0</v>
      </c>
      <c r="D251" s="97">
        <v>44452.0</v>
      </c>
      <c r="E251" s="96" t="s">
        <v>837</v>
      </c>
      <c r="F251" s="96" t="s">
        <v>423</v>
      </c>
      <c r="G251" s="98" t="s">
        <v>424</v>
      </c>
      <c r="H251" s="98" t="s">
        <v>425</v>
      </c>
      <c r="I251" s="96" t="s">
        <v>838</v>
      </c>
      <c r="J251" s="96" t="s">
        <v>15</v>
      </c>
      <c r="K251" s="96" t="s">
        <v>16</v>
      </c>
      <c r="L251" s="96">
        <v>66.0</v>
      </c>
      <c r="M251" s="96" t="s">
        <v>445</v>
      </c>
      <c r="N251" s="96" t="s">
        <v>439</v>
      </c>
      <c r="O251" s="96" t="s">
        <v>483</v>
      </c>
      <c r="P251" s="96" t="s">
        <v>800</v>
      </c>
      <c r="Q251" s="99" t="str">
        <f t="shared" si="1"/>
        <v>Monday</v>
      </c>
      <c r="R251" s="96" t="s">
        <v>193</v>
      </c>
      <c r="S251" s="94"/>
      <c r="T251" s="94"/>
      <c r="U251" s="94"/>
      <c r="V251" s="94"/>
      <c r="W251" s="94"/>
      <c r="X251" s="94"/>
      <c r="Y251" s="94"/>
      <c r="Z251" s="94"/>
      <c r="AA251" s="94"/>
      <c r="AB251" s="94"/>
      <c r="AC251" s="94"/>
      <c r="AD251" s="94"/>
      <c r="AE251" s="94"/>
      <c r="AF251" s="94"/>
    </row>
    <row r="252">
      <c r="A252" s="95">
        <v>2021.0</v>
      </c>
      <c r="B252" s="96" t="s">
        <v>440</v>
      </c>
      <c r="C252" s="96">
        <v>78.0</v>
      </c>
      <c r="D252" s="97">
        <v>44476.0</v>
      </c>
      <c r="E252" s="96" t="s">
        <v>839</v>
      </c>
      <c r="F252" s="96" t="s">
        <v>469</v>
      </c>
      <c r="G252" s="98" t="s">
        <v>424</v>
      </c>
      <c r="H252" s="98" t="s">
        <v>425</v>
      </c>
      <c r="I252" s="96" t="s">
        <v>840</v>
      </c>
      <c r="J252" s="96" t="s">
        <v>15</v>
      </c>
      <c r="K252" s="96" t="s">
        <v>16</v>
      </c>
      <c r="L252" s="96">
        <v>70.0</v>
      </c>
      <c r="M252" s="96" t="s">
        <v>497</v>
      </c>
      <c r="N252" s="96" t="s">
        <v>439</v>
      </c>
      <c r="O252" s="96" t="s">
        <v>483</v>
      </c>
      <c r="P252" s="96" t="s">
        <v>66</v>
      </c>
      <c r="Q252" s="99" t="str">
        <f t="shared" si="1"/>
        <v>Thursday</v>
      </c>
      <c r="R252" s="96" t="s">
        <v>29</v>
      </c>
      <c r="S252" s="94"/>
      <c r="T252" s="94"/>
      <c r="U252" s="94"/>
      <c r="V252" s="94"/>
      <c r="W252" s="94"/>
      <c r="X252" s="94"/>
      <c r="Y252" s="94"/>
      <c r="Z252" s="94"/>
      <c r="AA252" s="94"/>
      <c r="AB252" s="94"/>
      <c r="AC252" s="94"/>
      <c r="AD252" s="94"/>
      <c r="AE252" s="94"/>
      <c r="AF252" s="94"/>
    </row>
    <row r="253">
      <c r="A253" s="95">
        <v>2021.0</v>
      </c>
      <c r="B253" s="96" t="s">
        <v>440</v>
      </c>
      <c r="C253" s="96">
        <v>83.0</v>
      </c>
      <c r="D253" s="97">
        <v>44480.0</v>
      </c>
      <c r="E253" s="96" t="s">
        <v>801</v>
      </c>
      <c r="F253" s="96" t="s">
        <v>459</v>
      </c>
      <c r="G253" s="96" t="s">
        <v>443</v>
      </c>
      <c r="H253" s="98" t="s">
        <v>425</v>
      </c>
      <c r="I253" s="96" t="s">
        <v>841</v>
      </c>
      <c r="J253" s="96" t="s">
        <v>15</v>
      </c>
      <c r="K253" s="96" t="s">
        <v>50</v>
      </c>
      <c r="L253" s="96">
        <v>15.0</v>
      </c>
      <c r="M253" s="96" t="s">
        <v>438</v>
      </c>
      <c r="N253" s="96" t="s">
        <v>439</v>
      </c>
      <c r="O253" s="96" t="s">
        <v>446</v>
      </c>
      <c r="P253" s="96" t="s">
        <v>800</v>
      </c>
      <c r="Q253" s="99" t="str">
        <f t="shared" si="1"/>
        <v>Monday</v>
      </c>
      <c r="R253" s="96" t="s">
        <v>29</v>
      </c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</row>
    <row r="254">
      <c r="A254" s="95">
        <v>2021.0</v>
      </c>
      <c r="B254" s="96" t="s">
        <v>440</v>
      </c>
      <c r="C254" s="96">
        <v>87.0</v>
      </c>
      <c r="D254" s="97">
        <v>44486.0</v>
      </c>
      <c r="E254" s="96" t="s">
        <v>669</v>
      </c>
      <c r="F254" s="96" t="s">
        <v>456</v>
      </c>
      <c r="G254" s="96" t="s">
        <v>443</v>
      </c>
      <c r="H254" s="98" t="s">
        <v>425</v>
      </c>
      <c r="I254" s="96" t="s">
        <v>520</v>
      </c>
      <c r="J254" s="96" t="s">
        <v>15</v>
      </c>
      <c r="K254" s="96" t="s">
        <v>50</v>
      </c>
      <c r="L254" s="96">
        <v>42.0</v>
      </c>
      <c r="M254" s="96" t="s">
        <v>472</v>
      </c>
      <c r="N254" s="96" t="s">
        <v>439</v>
      </c>
      <c r="O254" s="96" t="s">
        <v>483</v>
      </c>
      <c r="P254" s="96" t="s">
        <v>66</v>
      </c>
      <c r="Q254" s="99" t="str">
        <f t="shared" si="1"/>
        <v>Sunday</v>
      </c>
      <c r="R254" s="96" t="s">
        <v>29</v>
      </c>
      <c r="S254" s="94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  <c r="AD254" s="94"/>
      <c r="AE254" s="94"/>
      <c r="AF254" s="94"/>
    </row>
    <row r="255">
      <c r="A255" s="95">
        <v>2021.0</v>
      </c>
      <c r="B255" s="96" t="s">
        <v>440</v>
      </c>
      <c r="C255" s="96">
        <v>88.0</v>
      </c>
      <c r="D255" s="97">
        <v>44487.0</v>
      </c>
      <c r="E255" s="96" t="s">
        <v>777</v>
      </c>
      <c r="F255" s="96" t="s">
        <v>762</v>
      </c>
      <c r="G255" s="96" t="s">
        <v>523</v>
      </c>
      <c r="H255" s="98" t="s">
        <v>425</v>
      </c>
      <c r="I255" s="96" t="s">
        <v>550</v>
      </c>
      <c r="J255" s="96" t="s">
        <v>15</v>
      </c>
      <c r="K255" s="96" t="s">
        <v>50</v>
      </c>
      <c r="L255" s="96">
        <v>52.0</v>
      </c>
      <c r="M255" s="96" t="s">
        <v>461</v>
      </c>
      <c r="N255" s="96" t="s">
        <v>439</v>
      </c>
      <c r="O255" s="96" t="s">
        <v>446</v>
      </c>
      <c r="P255" s="96" t="s">
        <v>800</v>
      </c>
      <c r="Q255" s="99" t="str">
        <f t="shared" si="1"/>
        <v>Monday</v>
      </c>
      <c r="R255" s="96" t="s">
        <v>29</v>
      </c>
      <c r="S255" s="94"/>
      <c r="T255" s="94"/>
      <c r="U255" s="94"/>
      <c r="V255" s="94"/>
      <c r="W255" s="94"/>
      <c r="X255" s="94"/>
      <c r="Y255" s="94"/>
      <c r="Z255" s="94"/>
      <c r="AA255" s="94"/>
      <c r="AB255" s="94"/>
      <c r="AC255" s="94"/>
      <c r="AD255" s="94"/>
      <c r="AE255" s="94"/>
      <c r="AF255" s="94"/>
    </row>
    <row r="256">
      <c r="A256" s="95">
        <v>2021.0</v>
      </c>
      <c r="B256" s="96" t="s">
        <v>440</v>
      </c>
      <c r="C256" s="96">
        <v>91.0</v>
      </c>
      <c r="D256" s="97">
        <v>44491.0</v>
      </c>
      <c r="E256" s="96" t="s">
        <v>842</v>
      </c>
      <c r="F256" s="96" t="s">
        <v>588</v>
      </c>
      <c r="G256" s="98" t="s">
        <v>424</v>
      </c>
      <c r="H256" s="98" t="s">
        <v>425</v>
      </c>
      <c r="I256" s="96" t="s">
        <v>843</v>
      </c>
      <c r="J256" s="96" t="s">
        <v>15</v>
      </c>
      <c r="K256" s="96" t="s">
        <v>50</v>
      </c>
      <c r="L256" s="96">
        <v>23.0</v>
      </c>
      <c r="M256" s="96" t="s">
        <v>427</v>
      </c>
      <c r="N256" s="96" t="s">
        <v>439</v>
      </c>
      <c r="O256" s="96" t="s">
        <v>446</v>
      </c>
      <c r="P256" s="96" t="s">
        <v>800</v>
      </c>
      <c r="Q256" s="99" t="str">
        <f t="shared" si="1"/>
        <v>Friday</v>
      </c>
      <c r="R256" s="96" t="s">
        <v>29</v>
      </c>
      <c r="S256" s="94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  <c r="AD256" s="94"/>
      <c r="AE256" s="94"/>
      <c r="AF256" s="94"/>
    </row>
    <row r="257">
      <c r="A257" s="95">
        <v>2021.0</v>
      </c>
      <c r="B257" s="96" t="s">
        <v>440</v>
      </c>
      <c r="C257" s="96">
        <v>90.0</v>
      </c>
      <c r="D257" s="97">
        <v>44492.0</v>
      </c>
      <c r="E257" s="96" t="s">
        <v>98</v>
      </c>
      <c r="F257" s="96" t="s">
        <v>519</v>
      </c>
      <c r="G257" s="98" t="s">
        <v>424</v>
      </c>
      <c r="H257" s="98" t="s">
        <v>425</v>
      </c>
      <c r="I257" s="96" t="s">
        <v>844</v>
      </c>
      <c r="J257" s="96" t="s">
        <v>15</v>
      </c>
      <c r="K257" s="96" t="s">
        <v>16</v>
      </c>
      <c r="L257" s="96">
        <v>53.0</v>
      </c>
      <c r="M257" s="96" t="s">
        <v>461</v>
      </c>
      <c r="N257" s="96" t="s">
        <v>487</v>
      </c>
      <c r="O257" s="96" t="s">
        <v>487</v>
      </c>
      <c r="P257" s="96" t="s">
        <v>800</v>
      </c>
      <c r="Q257" s="99" t="str">
        <f t="shared" si="1"/>
        <v>Saturday</v>
      </c>
      <c r="R257" s="96" t="s">
        <v>29</v>
      </c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</row>
    <row r="258">
      <c r="A258" s="95">
        <v>2021.0</v>
      </c>
      <c r="B258" s="96" t="s">
        <v>440</v>
      </c>
      <c r="C258" s="96">
        <v>92.0</v>
      </c>
      <c r="D258" s="97">
        <v>44499.0</v>
      </c>
      <c r="E258" s="96" t="s">
        <v>845</v>
      </c>
      <c r="F258" s="96" t="s">
        <v>579</v>
      </c>
      <c r="G258" s="98" t="s">
        <v>424</v>
      </c>
      <c r="H258" s="98" t="s">
        <v>425</v>
      </c>
      <c r="I258" s="96" t="s">
        <v>488</v>
      </c>
      <c r="J258" s="96" t="s">
        <v>15</v>
      </c>
      <c r="K258" s="96" t="s">
        <v>16</v>
      </c>
      <c r="L258" s="96">
        <v>31.0</v>
      </c>
      <c r="M258" s="96" t="s">
        <v>454</v>
      </c>
      <c r="N258" s="96" t="s">
        <v>439</v>
      </c>
      <c r="O258" s="96" t="s">
        <v>429</v>
      </c>
      <c r="P258" s="96" t="s">
        <v>800</v>
      </c>
      <c r="Q258" s="99" t="str">
        <f t="shared" si="1"/>
        <v>Saturday</v>
      </c>
      <c r="R258" s="96" t="s">
        <v>29</v>
      </c>
      <c r="S258" s="94"/>
      <c r="T258" s="94"/>
      <c r="U258" s="94"/>
      <c r="V258" s="94"/>
      <c r="W258" s="94"/>
      <c r="X258" s="94"/>
      <c r="Y258" s="94"/>
      <c r="Z258" s="94"/>
      <c r="AA258" s="94"/>
      <c r="AB258" s="94"/>
      <c r="AC258" s="94"/>
      <c r="AD258" s="94"/>
      <c r="AE258" s="94"/>
      <c r="AF258" s="94"/>
    </row>
    <row r="259">
      <c r="A259" s="95">
        <v>2021.0</v>
      </c>
      <c r="B259" s="96" t="s">
        <v>661</v>
      </c>
      <c r="C259" s="96">
        <v>93.0</v>
      </c>
      <c r="D259" s="97">
        <v>44506.0</v>
      </c>
      <c r="E259" s="96" t="s">
        <v>432</v>
      </c>
      <c r="F259" s="96" t="s">
        <v>433</v>
      </c>
      <c r="G259" s="98" t="s">
        <v>424</v>
      </c>
      <c r="H259" s="98" t="s">
        <v>425</v>
      </c>
      <c r="I259" s="96" t="s">
        <v>846</v>
      </c>
      <c r="J259" s="96" t="s">
        <v>15</v>
      </c>
      <c r="K259" s="96" t="s">
        <v>50</v>
      </c>
      <c r="L259" s="96">
        <v>23.0</v>
      </c>
      <c r="M259" s="96" t="s">
        <v>427</v>
      </c>
      <c r="N259" s="96" t="s">
        <v>439</v>
      </c>
      <c r="O259" s="96" t="s">
        <v>473</v>
      </c>
      <c r="P259" s="96" t="s">
        <v>800</v>
      </c>
      <c r="Q259" s="99" t="str">
        <f t="shared" si="1"/>
        <v>Saturday</v>
      </c>
      <c r="R259" s="96" t="s">
        <v>29</v>
      </c>
      <c r="S259" s="94"/>
      <c r="T259" s="94"/>
      <c r="U259" s="94"/>
      <c r="V259" s="94"/>
      <c r="W259" s="94"/>
      <c r="X259" s="94"/>
      <c r="Y259" s="94"/>
      <c r="Z259" s="94"/>
      <c r="AA259" s="94"/>
      <c r="AB259" s="94"/>
      <c r="AC259" s="94"/>
      <c r="AD259" s="94"/>
      <c r="AE259" s="94"/>
      <c r="AF259" s="94"/>
    </row>
    <row r="260">
      <c r="A260" s="95">
        <v>2021.0</v>
      </c>
      <c r="B260" s="96" t="s">
        <v>450</v>
      </c>
      <c r="C260" s="96">
        <v>8.0</v>
      </c>
      <c r="D260" s="97">
        <v>44275.0</v>
      </c>
      <c r="E260" s="96" t="s">
        <v>847</v>
      </c>
      <c r="F260" s="96" t="s">
        <v>19</v>
      </c>
      <c r="G260" s="98" t="s">
        <v>424</v>
      </c>
      <c r="H260" s="98" t="s">
        <v>425</v>
      </c>
      <c r="I260" s="96" t="s">
        <v>848</v>
      </c>
      <c r="J260" s="96" t="s">
        <v>713</v>
      </c>
      <c r="K260" s="96" t="s">
        <v>50</v>
      </c>
      <c r="L260" s="96">
        <v>25.0</v>
      </c>
      <c r="M260" s="96" t="s">
        <v>427</v>
      </c>
      <c r="N260" s="96" t="s">
        <v>439</v>
      </c>
      <c r="O260" s="96" t="s">
        <v>446</v>
      </c>
      <c r="P260" s="96" t="s">
        <v>66</v>
      </c>
      <c r="Q260" s="99" t="str">
        <f t="shared" si="1"/>
        <v>Saturday</v>
      </c>
      <c r="R260" s="96" t="s">
        <v>184</v>
      </c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94"/>
      <c r="AE260" s="94"/>
      <c r="AF260" s="94"/>
    </row>
    <row r="261">
      <c r="A261" s="95">
        <v>2021.0</v>
      </c>
      <c r="B261" s="96" t="s">
        <v>436</v>
      </c>
      <c r="C261" s="96">
        <v>25.0</v>
      </c>
      <c r="D261" s="97">
        <v>44339.0</v>
      </c>
      <c r="E261" s="96" t="s">
        <v>43</v>
      </c>
      <c r="F261" s="96" t="s">
        <v>43</v>
      </c>
      <c r="G261" s="96" t="s">
        <v>523</v>
      </c>
      <c r="H261" s="98" t="s">
        <v>425</v>
      </c>
      <c r="I261" s="96" t="s">
        <v>849</v>
      </c>
      <c r="J261" s="96" t="s">
        <v>713</v>
      </c>
      <c r="K261" s="96" t="s">
        <v>50</v>
      </c>
      <c r="L261" s="96">
        <v>27.0</v>
      </c>
      <c r="M261" s="96" t="s">
        <v>427</v>
      </c>
      <c r="N261" s="96" t="s">
        <v>439</v>
      </c>
      <c r="O261" s="96" t="s">
        <v>551</v>
      </c>
      <c r="P261" s="96" t="s">
        <v>66</v>
      </c>
      <c r="Q261" s="99" t="str">
        <f t="shared" si="1"/>
        <v>Sunday</v>
      </c>
      <c r="R261" s="96" t="s">
        <v>198</v>
      </c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</row>
    <row r="262">
      <c r="A262" s="95">
        <v>2021.0</v>
      </c>
      <c r="B262" s="96" t="s">
        <v>450</v>
      </c>
      <c r="C262" s="96">
        <v>9.0</v>
      </c>
      <c r="D262" s="97">
        <v>44278.0</v>
      </c>
      <c r="E262" s="96" t="s">
        <v>850</v>
      </c>
      <c r="F262" s="96" t="s">
        <v>851</v>
      </c>
      <c r="G262" s="96" t="s">
        <v>443</v>
      </c>
      <c r="H262" s="98" t="s">
        <v>425</v>
      </c>
      <c r="I262" s="96" t="s">
        <v>852</v>
      </c>
      <c r="J262" s="96" t="s">
        <v>45</v>
      </c>
      <c r="K262" s="96" t="s">
        <v>16</v>
      </c>
      <c r="L262" s="96">
        <v>68.0</v>
      </c>
      <c r="M262" s="96" t="s">
        <v>445</v>
      </c>
      <c r="N262" s="96" t="s">
        <v>439</v>
      </c>
      <c r="O262" s="96" t="s">
        <v>429</v>
      </c>
      <c r="P262" s="96" t="s">
        <v>10</v>
      </c>
      <c r="Q262" s="99" t="str">
        <f t="shared" si="1"/>
        <v>Tuesday</v>
      </c>
      <c r="R262" s="96" t="s">
        <v>198</v>
      </c>
      <c r="S262" s="94"/>
      <c r="T262" s="94"/>
      <c r="U262" s="94"/>
      <c r="V262" s="94"/>
      <c r="W262" s="94"/>
      <c r="X262" s="94"/>
      <c r="Y262" s="94"/>
      <c r="Z262" s="94"/>
      <c r="AA262" s="94"/>
      <c r="AB262" s="94"/>
      <c r="AC262" s="94"/>
      <c r="AD262" s="94"/>
      <c r="AE262" s="94"/>
      <c r="AF262" s="94"/>
    </row>
    <row r="263">
      <c r="A263" s="95">
        <v>2021.0</v>
      </c>
      <c r="B263" s="96" t="s">
        <v>436</v>
      </c>
      <c r="C263" s="96">
        <v>17.0</v>
      </c>
      <c r="D263" s="97">
        <v>44317.0</v>
      </c>
      <c r="E263" s="96" t="s">
        <v>494</v>
      </c>
      <c r="F263" s="96" t="s">
        <v>495</v>
      </c>
      <c r="G263" s="98" t="s">
        <v>424</v>
      </c>
      <c r="H263" s="98" t="s">
        <v>425</v>
      </c>
      <c r="I263" s="96" t="s">
        <v>853</v>
      </c>
      <c r="J263" s="96" t="s">
        <v>45</v>
      </c>
      <c r="K263" s="96" t="s">
        <v>16</v>
      </c>
      <c r="L263" s="96">
        <v>48.0</v>
      </c>
      <c r="M263" s="96" t="s">
        <v>472</v>
      </c>
      <c r="N263" s="96" t="s">
        <v>439</v>
      </c>
      <c r="O263" s="96" t="s">
        <v>446</v>
      </c>
      <c r="P263" s="96" t="s">
        <v>10</v>
      </c>
      <c r="Q263" s="99" t="str">
        <f t="shared" si="1"/>
        <v>Saturday</v>
      </c>
      <c r="R263" s="96" t="s">
        <v>198</v>
      </c>
      <c r="S263" s="94"/>
      <c r="T263" s="94"/>
      <c r="U263" s="94"/>
      <c r="V263" s="94"/>
      <c r="W263" s="94"/>
      <c r="X263" s="94"/>
      <c r="Y263" s="94"/>
      <c r="Z263" s="94"/>
      <c r="AA263" s="94"/>
      <c r="AB263" s="94"/>
      <c r="AC263" s="94"/>
      <c r="AD263" s="94"/>
      <c r="AE263" s="94"/>
      <c r="AF263" s="94"/>
    </row>
    <row r="264">
      <c r="A264" s="95">
        <v>2021.0</v>
      </c>
      <c r="B264" s="96" t="s">
        <v>421</v>
      </c>
      <c r="C264" s="96">
        <v>38.0</v>
      </c>
      <c r="D264" s="97">
        <v>44383.0</v>
      </c>
      <c r="E264" s="96" t="s">
        <v>850</v>
      </c>
      <c r="F264" s="96" t="s">
        <v>556</v>
      </c>
      <c r="G264" s="96" t="s">
        <v>443</v>
      </c>
      <c r="H264" s="98" t="s">
        <v>425</v>
      </c>
      <c r="I264" s="96" t="s">
        <v>854</v>
      </c>
      <c r="J264" s="96" t="s">
        <v>45</v>
      </c>
      <c r="K264" s="96" t="s">
        <v>50</v>
      </c>
      <c r="L264" s="96">
        <v>38.0</v>
      </c>
      <c r="M264" s="96" t="s">
        <v>454</v>
      </c>
      <c r="N264" s="96" t="s">
        <v>428</v>
      </c>
      <c r="O264" s="96" t="s">
        <v>429</v>
      </c>
      <c r="P264" s="96" t="s">
        <v>800</v>
      </c>
      <c r="Q264" s="99" t="str">
        <f t="shared" si="1"/>
        <v>Tuesday</v>
      </c>
      <c r="R264" s="96" t="s">
        <v>193</v>
      </c>
      <c r="S264" s="94"/>
      <c r="T264" s="94"/>
      <c r="U264" s="94"/>
      <c r="V264" s="94"/>
      <c r="W264" s="94"/>
      <c r="X264" s="94"/>
      <c r="Y264" s="94"/>
      <c r="Z264" s="94"/>
      <c r="AA264" s="94"/>
      <c r="AB264" s="94"/>
      <c r="AC264" s="94"/>
      <c r="AD264" s="94"/>
      <c r="AE264" s="94"/>
      <c r="AF264" s="94"/>
    </row>
    <row r="265">
      <c r="A265" s="95">
        <v>2021.0</v>
      </c>
      <c r="B265" s="96" t="s">
        <v>421</v>
      </c>
      <c r="C265" s="96">
        <v>38.0</v>
      </c>
      <c r="D265" s="97">
        <v>44383.0</v>
      </c>
      <c r="E265" s="96" t="s">
        <v>850</v>
      </c>
      <c r="F265" s="96" t="s">
        <v>556</v>
      </c>
      <c r="G265" s="96" t="s">
        <v>443</v>
      </c>
      <c r="H265" s="98" t="s">
        <v>425</v>
      </c>
      <c r="I265" s="96" t="s">
        <v>855</v>
      </c>
      <c r="J265" s="96" t="s">
        <v>45</v>
      </c>
      <c r="K265" s="96" t="s">
        <v>16</v>
      </c>
      <c r="L265" s="96">
        <v>38.0</v>
      </c>
      <c r="M265" s="96" t="s">
        <v>454</v>
      </c>
      <c r="N265" s="96" t="s">
        <v>428</v>
      </c>
      <c r="O265" s="96" t="s">
        <v>429</v>
      </c>
      <c r="P265" s="96" t="s">
        <v>800</v>
      </c>
      <c r="Q265" s="99" t="str">
        <f t="shared" si="1"/>
        <v>Tuesday</v>
      </c>
      <c r="R265" s="96" t="s">
        <v>193</v>
      </c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</row>
    <row r="266">
      <c r="A266" s="95">
        <v>2021.0</v>
      </c>
      <c r="B266" s="96" t="s">
        <v>421</v>
      </c>
      <c r="C266" s="96">
        <v>38.0</v>
      </c>
      <c r="D266" s="97">
        <v>44383.0</v>
      </c>
      <c r="E266" s="96" t="s">
        <v>850</v>
      </c>
      <c r="F266" s="96" t="s">
        <v>556</v>
      </c>
      <c r="G266" s="96" t="s">
        <v>443</v>
      </c>
      <c r="H266" s="98" t="s">
        <v>425</v>
      </c>
      <c r="I266" s="96" t="s">
        <v>855</v>
      </c>
      <c r="J266" s="96" t="s">
        <v>45</v>
      </c>
      <c r="K266" s="96" t="s">
        <v>50</v>
      </c>
      <c r="L266" s="96">
        <v>38.0</v>
      </c>
      <c r="M266" s="96" t="s">
        <v>454</v>
      </c>
      <c r="N266" s="96" t="s">
        <v>428</v>
      </c>
      <c r="O266" s="96" t="s">
        <v>429</v>
      </c>
      <c r="P266" s="96" t="s">
        <v>800</v>
      </c>
      <c r="Q266" s="99" t="str">
        <f t="shared" si="1"/>
        <v>Tuesday</v>
      </c>
      <c r="R266" s="96" t="s">
        <v>193</v>
      </c>
      <c r="S266" s="94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  <c r="AD266" s="94"/>
      <c r="AE266" s="94"/>
      <c r="AF266" s="94"/>
    </row>
    <row r="267">
      <c r="A267" s="95">
        <v>2021.0</v>
      </c>
      <c r="B267" s="96" t="s">
        <v>421</v>
      </c>
      <c r="C267" s="96">
        <v>44.0</v>
      </c>
      <c r="D267" s="97">
        <v>44395.0</v>
      </c>
      <c r="E267" s="96" t="s">
        <v>698</v>
      </c>
      <c r="F267" s="96" t="s">
        <v>547</v>
      </c>
      <c r="G267" s="98" t="s">
        <v>424</v>
      </c>
      <c r="H267" s="98" t="s">
        <v>425</v>
      </c>
      <c r="I267" s="96" t="s">
        <v>856</v>
      </c>
      <c r="J267" s="96" t="s">
        <v>45</v>
      </c>
      <c r="K267" s="96" t="s">
        <v>16</v>
      </c>
      <c r="L267" s="96">
        <v>67.0</v>
      </c>
      <c r="M267" s="96" t="s">
        <v>445</v>
      </c>
      <c r="N267" s="96" t="s">
        <v>439</v>
      </c>
      <c r="O267" s="96" t="s">
        <v>551</v>
      </c>
      <c r="P267" s="96" t="s">
        <v>800</v>
      </c>
      <c r="Q267" s="99" t="str">
        <f t="shared" si="1"/>
        <v>Sunday</v>
      </c>
      <c r="R267" s="96" t="s">
        <v>193</v>
      </c>
      <c r="S267" s="94"/>
      <c r="T267" s="94"/>
      <c r="U267" s="94"/>
      <c r="V267" s="94"/>
      <c r="W267" s="94"/>
      <c r="X267" s="94"/>
      <c r="Y267" s="94"/>
      <c r="Z267" s="94"/>
      <c r="AA267" s="94"/>
      <c r="AB267" s="94"/>
      <c r="AC267" s="94"/>
      <c r="AD267" s="94"/>
      <c r="AE267" s="94"/>
      <c r="AF267" s="94"/>
    </row>
    <row r="268">
      <c r="A268" s="95">
        <v>2021.0</v>
      </c>
      <c r="B268" s="96" t="s">
        <v>421</v>
      </c>
      <c r="C268" s="96">
        <v>54.0</v>
      </c>
      <c r="D268" s="97">
        <v>44407.0</v>
      </c>
      <c r="E268" s="96" t="s">
        <v>857</v>
      </c>
      <c r="F268" s="96" t="s">
        <v>469</v>
      </c>
      <c r="G268" s="98" t="s">
        <v>424</v>
      </c>
      <c r="H268" s="98" t="s">
        <v>425</v>
      </c>
      <c r="I268" s="96" t="s">
        <v>858</v>
      </c>
      <c r="J268" s="96" t="s">
        <v>45</v>
      </c>
      <c r="K268" s="96" t="s">
        <v>50</v>
      </c>
      <c r="L268" s="96">
        <v>59.0</v>
      </c>
      <c r="M268" s="96" t="s">
        <v>461</v>
      </c>
      <c r="N268" s="96" t="s">
        <v>439</v>
      </c>
      <c r="O268" s="96" t="s">
        <v>429</v>
      </c>
      <c r="P268" s="96" t="s">
        <v>10</v>
      </c>
      <c r="Q268" s="99" t="str">
        <f t="shared" si="1"/>
        <v>Friday</v>
      </c>
      <c r="R268" s="96" t="s">
        <v>193</v>
      </c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  <c r="AE268" s="94"/>
      <c r="AF268" s="94"/>
    </row>
    <row r="269">
      <c r="A269" s="95">
        <v>2021.0</v>
      </c>
      <c r="B269" s="96" t="s">
        <v>514</v>
      </c>
      <c r="C269" s="96">
        <v>57.0</v>
      </c>
      <c r="D269" s="97">
        <v>44413.0</v>
      </c>
      <c r="E269" s="96" t="s">
        <v>859</v>
      </c>
      <c r="F269" s="96" t="s">
        <v>860</v>
      </c>
      <c r="G269" s="96" t="s">
        <v>443</v>
      </c>
      <c r="H269" s="98" t="s">
        <v>425</v>
      </c>
      <c r="I269" s="96" t="s">
        <v>861</v>
      </c>
      <c r="J269" s="96" t="s">
        <v>45</v>
      </c>
      <c r="K269" s="96" t="s">
        <v>16</v>
      </c>
      <c r="L269" s="96">
        <v>78.0</v>
      </c>
      <c r="M269" s="96" t="s">
        <v>497</v>
      </c>
      <c r="N269" s="96" t="s">
        <v>439</v>
      </c>
      <c r="O269" s="96" t="s">
        <v>551</v>
      </c>
      <c r="P269" s="96" t="s">
        <v>800</v>
      </c>
      <c r="Q269" s="99" t="str">
        <f t="shared" si="1"/>
        <v>Thursday</v>
      </c>
      <c r="R269" s="96" t="s">
        <v>193</v>
      </c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</row>
    <row r="270">
      <c r="A270" s="95">
        <v>2021.0</v>
      </c>
      <c r="B270" s="96" t="s">
        <v>514</v>
      </c>
      <c r="C270" s="96">
        <v>68.0</v>
      </c>
      <c r="D270" s="97">
        <v>44436.0</v>
      </c>
      <c r="E270" s="96" t="s">
        <v>862</v>
      </c>
      <c r="F270" s="96" t="s">
        <v>862</v>
      </c>
      <c r="G270" s="96" t="s">
        <v>523</v>
      </c>
      <c r="H270" s="98" t="s">
        <v>425</v>
      </c>
      <c r="I270" s="96" t="s">
        <v>863</v>
      </c>
      <c r="J270" s="96" t="s">
        <v>45</v>
      </c>
      <c r="K270" s="96" t="s">
        <v>50</v>
      </c>
      <c r="L270" s="96"/>
      <c r="M270" s="96" t="s">
        <v>472</v>
      </c>
      <c r="N270" s="96" t="s">
        <v>439</v>
      </c>
      <c r="O270" s="96" t="s">
        <v>446</v>
      </c>
      <c r="P270" s="96" t="s">
        <v>800</v>
      </c>
      <c r="Q270" s="99" t="str">
        <f t="shared" si="1"/>
        <v>Saturday</v>
      </c>
      <c r="R270" s="96" t="s">
        <v>193</v>
      </c>
      <c r="S270" s="94"/>
      <c r="T270" s="94"/>
      <c r="U270" s="94"/>
      <c r="V270" s="94"/>
      <c r="W270" s="94"/>
      <c r="X270" s="94"/>
      <c r="Y270" s="94"/>
      <c r="Z270" s="94"/>
      <c r="AA270" s="94"/>
      <c r="AB270" s="94"/>
      <c r="AC270" s="94"/>
      <c r="AD270" s="94"/>
      <c r="AE270" s="94"/>
      <c r="AF270" s="94"/>
    </row>
    <row r="271">
      <c r="A271" s="95">
        <v>2021.0</v>
      </c>
      <c r="B271" s="96" t="s">
        <v>440</v>
      </c>
      <c r="C271" s="96">
        <v>81.0</v>
      </c>
      <c r="D271" s="97">
        <v>44479.0</v>
      </c>
      <c r="E271" s="96" t="s">
        <v>432</v>
      </c>
      <c r="F271" s="96" t="s">
        <v>433</v>
      </c>
      <c r="G271" s="98" t="s">
        <v>424</v>
      </c>
      <c r="H271" s="98" t="s">
        <v>425</v>
      </c>
      <c r="I271" s="96" t="s">
        <v>864</v>
      </c>
      <c r="J271" s="96" t="s">
        <v>45</v>
      </c>
      <c r="K271" s="96" t="s">
        <v>16</v>
      </c>
      <c r="L271" s="96">
        <v>14.0</v>
      </c>
      <c r="M271" s="96" t="s">
        <v>438</v>
      </c>
      <c r="N271" s="96" t="s">
        <v>439</v>
      </c>
      <c r="O271" s="96" t="s">
        <v>483</v>
      </c>
      <c r="P271" s="96" t="s">
        <v>800</v>
      </c>
      <c r="Q271" s="99" t="str">
        <f t="shared" si="1"/>
        <v>Sunday</v>
      </c>
      <c r="R271" s="96" t="s">
        <v>29</v>
      </c>
      <c r="S271" s="94"/>
      <c r="T271" s="94"/>
      <c r="U271" s="94"/>
      <c r="V271" s="94"/>
      <c r="W271" s="94"/>
      <c r="X271" s="94"/>
      <c r="Y271" s="94"/>
      <c r="Z271" s="94"/>
      <c r="AA271" s="94"/>
      <c r="AB271" s="94"/>
      <c r="AC271" s="94"/>
      <c r="AD271" s="94"/>
      <c r="AE271" s="94"/>
      <c r="AF271" s="94"/>
    </row>
    <row r="272">
      <c r="A272" s="95">
        <v>2021.0</v>
      </c>
      <c r="B272" s="96" t="s">
        <v>440</v>
      </c>
      <c r="C272" s="96">
        <v>79.0</v>
      </c>
      <c r="D272" s="97">
        <v>44480.0</v>
      </c>
      <c r="E272" s="96" t="s">
        <v>865</v>
      </c>
      <c r="F272" s="96" t="s">
        <v>866</v>
      </c>
      <c r="G272" s="96" t="s">
        <v>523</v>
      </c>
      <c r="H272" s="98" t="s">
        <v>425</v>
      </c>
      <c r="I272" s="96" t="s">
        <v>867</v>
      </c>
      <c r="J272" s="96" t="s">
        <v>45</v>
      </c>
      <c r="K272" s="96" t="s">
        <v>50</v>
      </c>
      <c r="L272" s="96">
        <v>33.0</v>
      </c>
      <c r="M272" s="96" t="s">
        <v>454</v>
      </c>
      <c r="N272" s="96" t="s">
        <v>439</v>
      </c>
      <c r="O272" s="96" t="s">
        <v>446</v>
      </c>
      <c r="P272" s="96" t="s">
        <v>66</v>
      </c>
      <c r="Q272" s="99" t="str">
        <f t="shared" si="1"/>
        <v>Monday</v>
      </c>
      <c r="R272" s="96" t="s">
        <v>29</v>
      </c>
      <c r="S272" s="94"/>
      <c r="T272" s="94"/>
      <c r="U272" s="94"/>
      <c r="V272" s="94"/>
      <c r="W272" s="94"/>
      <c r="X272" s="94"/>
      <c r="Y272" s="94"/>
      <c r="Z272" s="94"/>
      <c r="AA272" s="94"/>
      <c r="AB272" s="94"/>
      <c r="AC272" s="94"/>
      <c r="AD272" s="94"/>
      <c r="AE272" s="94"/>
      <c r="AF272" s="94"/>
    </row>
    <row r="273">
      <c r="A273" s="95">
        <v>2021.0</v>
      </c>
      <c r="B273" s="96" t="s">
        <v>440</v>
      </c>
      <c r="C273" s="96">
        <v>84.0</v>
      </c>
      <c r="D273" s="97">
        <v>44481.0</v>
      </c>
      <c r="E273" s="96" t="s">
        <v>698</v>
      </c>
      <c r="F273" s="96" t="s">
        <v>547</v>
      </c>
      <c r="G273" s="98" t="s">
        <v>424</v>
      </c>
      <c r="H273" s="98" t="s">
        <v>425</v>
      </c>
      <c r="I273" s="96" t="s">
        <v>868</v>
      </c>
      <c r="J273" s="96" t="s">
        <v>45</v>
      </c>
      <c r="K273" s="96" t="s">
        <v>50</v>
      </c>
      <c r="L273" s="96">
        <v>27.0</v>
      </c>
      <c r="M273" s="96" t="s">
        <v>427</v>
      </c>
      <c r="N273" s="96" t="s">
        <v>428</v>
      </c>
      <c r="O273" s="96" t="s">
        <v>429</v>
      </c>
      <c r="P273" s="96" t="s">
        <v>800</v>
      </c>
      <c r="Q273" s="99" t="str">
        <f t="shared" si="1"/>
        <v>Tuesday</v>
      </c>
      <c r="R273" s="96" t="s">
        <v>29</v>
      </c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</row>
    <row r="274">
      <c r="A274" s="95">
        <v>2021.0</v>
      </c>
      <c r="B274" s="96" t="s">
        <v>440</v>
      </c>
      <c r="C274" s="96">
        <v>84.0</v>
      </c>
      <c r="D274" s="97">
        <v>44481.0</v>
      </c>
      <c r="E274" s="96" t="s">
        <v>698</v>
      </c>
      <c r="F274" s="96" t="s">
        <v>547</v>
      </c>
      <c r="G274" s="98" t="s">
        <v>424</v>
      </c>
      <c r="H274" s="98" t="s">
        <v>425</v>
      </c>
      <c r="I274" s="96" t="s">
        <v>869</v>
      </c>
      <c r="J274" s="96" t="s">
        <v>45</v>
      </c>
      <c r="K274" s="96" t="s">
        <v>50</v>
      </c>
      <c r="L274" s="96">
        <v>28.0</v>
      </c>
      <c r="M274" s="96" t="s">
        <v>427</v>
      </c>
      <c r="N274" s="96" t="s">
        <v>428</v>
      </c>
      <c r="O274" s="96" t="s">
        <v>429</v>
      </c>
      <c r="P274" s="96" t="s">
        <v>800</v>
      </c>
      <c r="Q274" s="99" t="str">
        <f t="shared" si="1"/>
        <v>Tuesday</v>
      </c>
      <c r="R274" s="96" t="s">
        <v>29</v>
      </c>
      <c r="S274" s="94"/>
      <c r="T274" s="94"/>
      <c r="U274" s="94"/>
      <c r="V274" s="94"/>
      <c r="W274" s="94"/>
      <c r="X274" s="94"/>
      <c r="Y274" s="94"/>
      <c r="Z274" s="94"/>
      <c r="AA274" s="94"/>
      <c r="AB274" s="94"/>
      <c r="AC274" s="94"/>
      <c r="AD274" s="94"/>
      <c r="AE274" s="94"/>
      <c r="AF274" s="94"/>
    </row>
    <row r="275">
      <c r="A275" s="95">
        <v>2021.0</v>
      </c>
      <c r="B275" s="96" t="s">
        <v>436</v>
      </c>
      <c r="C275" s="96">
        <v>21.0</v>
      </c>
      <c r="D275" s="97">
        <v>44334.0</v>
      </c>
      <c r="E275" s="96" t="s">
        <v>870</v>
      </c>
      <c r="F275" s="96" t="s">
        <v>575</v>
      </c>
      <c r="G275" s="98" t="s">
        <v>424</v>
      </c>
      <c r="H275" s="98" t="s">
        <v>425</v>
      </c>
      <c r="I275" s="96" t="s">
        <v>66</v>
      </c>
      <c r="J275" s="96" t="s">
        <v>720</v>
      </c>
      <c r="K275" s="96" t="s">
        <v>50</v>
      </c>
      <c r="L275" s="96">
        <v>50.0</v>
      </c>
      <c r="M275" s="96" t="s">
        <v>461</v>
      </c>
      <c r="N275" s="96" t="s">
        <v>439</v>
      </c>
      <c r="O275" s="96" t="s">
        <v>473</v>
      </c>
      <c r="P275" s="96" t="s">
        <v>800</v>
      </c>
      <c r="Q275" s="99" t="str">
        <f t="shared" si="1"/>
        <v>Tuesday</v>
      </c>
      <c r="R275" s="96" t="s">
        <v>198</v>
      </c>
      <c r="S275" s="94"/>
      <c r="T275" s="94"/>
      <c r="U275" s="94"/>
      <c r="V275" s="94"/>
      <c r="W275" s="94"/>
      <c r="X275" s="94"/>
      <c r="Y275" s="94"/>
      <c r="Z275" s="94"/>
      <c r="AA275" s="94"/>
      <c r="AB275" s="94"/>
      <c r="AC275" s="94"/>
      <c r="AD275" s="94"/>
      <c r="AE275" s="94"/>
      <c r="AF275" s="94"/>
    </row>
    <row r="276">
      <c r="A276" s="95">
        <v>2021.0</v>
      </c>
      <c r="B276" s="96" t="s">
        <v>450</v>
      </c>
      <c r="C276" s="96">
        <v>6.0</v>
      </c>
      <c r="D276" s="97">
        <v>44270.0</v>
      </c>
      <c r="E276" s="96" t="s">
        <v>871</v>
      </c>
      <c r="F276" s="96" t="s">
        <v>872</v>
      </c>
      <c r="G276" s="96" t="s">
        <v>443</v>
      </c>
      <c r="H276" s="98" t="s">
        <v>425</v>
      </c>
      <c r="I276" s="96" t="s">
        <v>576</v>
      </c>
      <c r="J276" s="96" t="s">
        <v>48</v>
      </c>
      <c r="K276" s="96" t="s">
        <v>50</v>
      </c>
      <c r="L276" s="96">
        <v>24.0</v>
      </c>
      <c r="M276" s="96" t="s">
        <v>427</v>
      </c>
      <c r="N276" s="96" t="s">
        <v>439</v>
      </c>
      <c r="O276" s="96" t="s">
        <v>429</v>
      </c>
      <c r="P276" s="96" t="s">
        <v>10</v>
      </c>
      <c r="Q276" s="99" t="str">
        <f t="shared" si="1"/>
        <v>Monday</v>
      </c>
      <c r="R276" s="96" t="s">
        <v>184</v>
      </c>
      <c r="S276" s="94"/>
      <c r="T276" s="94"/>
      <c r="U276" s="94"/>
      <c r="V276" s="94"/>
      <c r="W276" s="94"/>
      <c r="X276" s="94"/>
      <c r="Y276" s="94"/>
      <c r="Z276" s="94"/>
      <c r="AA276" s="94"/>
      <c r="AB276" s="94"/>
      <c r="AC276" s="94"/>
      <c r="AD276" s="94"/>
      <c r="AE276" s="94"/>
      <c r="AF276" s="94"/>
    </row>
    <row r="277">
      <c r="A277" s="95">
        <v>2021.0</v>
      </c>
      <c r="B277" s="96" t="s">
        <v>431</v>
      </c>
      <c r="C277" s="96">
        <v>15.0</v>
      </c>
      <c r="D277" s="97">
        <v>44313.0</v>
      </c>
      <c r="E277" s="96" t="s">
        <v>801</v>
      </c>
      <c r="F277" s="96" t="s">
        <v>459</v>
      </c>
      <c r="G277" s="96" t="s">
        <v>443</v>
      </c>
      <c r="H277" s="98" t="s">
        <v>425</v>
      </c>
      <c r="I277" s="96" t="s">
        <v>873</v>
      </c>
      <c r="J277" s="96" t="s">
        <v>48</v>
      </c>
      <c r="K277" s="96" t="s">
        <v>50</v>
      </c>
      <c r="L277" s="96">
        <v>67.0</v>
      </c>
      <c r="M277" s="96" t="s">
        <v>445</v>
      </c>
      <c r="N277" s="96" t="s">
        <v>439</v>
      </c>
      <c r="O277" s="96" t="s">
        <v>446</v>
      </c>
      <c r="P277" s="96" t="s">
        <v>800</v>
      </c>
      <c r="Q277" s="99" t="str">
        <f t="shared" si="1"/>
        <v>Tuesday</v>
      </c>
      <c r="R277" s="96" t="s">
        <v>198</v>
      </c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  <c r="AF277" s="94"/>
    </row>
    <row r="278">
      <c r="A278" s="95">
        <v>2021.0</v>
      </c>
      <c r="B278" s="96" t="s">
        <v>436</v>
      </c>
      <c r="C278" s="96">
        <v>16.0</v>
      </c>
      <c r="D278" s="97">
        <v>44317.0</v>
      </c>
      <c r="E278" s="96" t="s">
        <v>801</v>
      </c>
      <c r="F278" s="96" t="s">
        <v>459</v>
      </c>
      <c r="G278" s="96" t="s">
        <v>443</v>
      </c>
      <c r="H278" s="98" t="s">
        <v>425</v>
      </c>
      <c r="I278" s="96" t="s">
        <v>593</v>
      </c>
      <c r="J278" s="96" t="s">
        <v>48</v>
      </c>
      <c r="K278" s="96" t="s">
        <v>16</v>
      </c>
      <c r="L278" s="96">
        <v>71.0</v>
      </c>
      <c r="M278" s="96" t="s">
        <v>497</v>
      </c>
      <c r="N278" s="96" t="s">
        <v>439</v>
      </c>
      <c r="O278" s="96" t="s">
        <v>446</v>
      </c>
      <c r="P278" s="96" t="s">
        <v>10</v>
      </c>
      <c r="Q278" s="99" t="str">
        <f t="shared" si="1"/>
        <v>Saturday</v>
      </c>
      <c r="R278" s="96" t="s">
        <v>198</v>
      </c>
      <c r="S278" s="94"/>
      <c r="T278" s="94"/>
      <c r="U278" s="94"/>
      <c r="V278" s="94"/>
      <c r="W278" s="94"/>
      <c r="X278" s="94"/>
      <c r="Y278" s="94"/>
      <c r="Z278" s="94"/>
      <c r="AA278" s="94"/>
      <c r="AB278" s="94"/>
      <c r="AC278" s="94"/>
      <c r="AD278" s="94"/>
      <c r="AE278" s="94"/>
      <c r="AF278" s="94"/>
    </row>
    <row r="279">
      <c r="A279" s="95">
        <v>2021.0</v>
      </c>
      <c r="B279" s="96" t="s">
        <v>436</v>
      </c>
      <c r="C279" s="96">
        <v>18.0</v>
      </c>
      <c r="D279" s="97">
        <v>44325.0</v>
      </c>
      <c r="E279" s="96" t="s">
        <v>874</v>
      </c>
      <c r="F279" s="96" t="s">
        <v>875</v>
      </c>
      <c r="G279" s="96" t="s">
        <v>443</v>
      </c>
      <c r="H279" s="98" t="s">
        <v>425</v>
      </c>
      <c r="I279" s="96" t="s">
        <v>876</v>
      </c>
      <c r="J279" s="96" t="s">
        <v>48</v>
      </c>
      <c r="K279" s="96" t="s">
        <v>16</v>
      </c>
      <c r="L279" s="96">
        <v>65.0</v>
      </c>
      <c r="M279" s="96" t="s">
        <v>445</v>
      </c>
      <c r="N279" s="96" t="s">
        <v>439</v>
      </c>
      <c r="O279" s="96" t="s">
        <v>483</v>
      </c>
      <c r="P279" s="96" t="s">
        <v>800</v>
      </c>
      <c r="Q279" s="99" t="str">
        <f t="shared" si="1"/>
        <v>Sunday</v>
      </c>
      <c r="R279" s="96" t="s">
        <v>198</v>
      </c>
      <c r="S279" s="94"/>
      <c r="T279" s="94"/>
      <c r="U279" s="94"/>
      <c r="V279" s="94"/>
      <c r="W279" s="94"/>
      <c r="X279" s="94"/>
      <c r="Y279" s="94"/>
      <c r="Z279" s="94"/>
      <c r="AA279" s="94"/>
      <c r="AB279" s="94"/>
      <c r="AC279" s="94"/>
      <c r="AD279" s="94"/>
      <c r="AE279" s="94"/>
      <c r="AF279" s="94"/>
    </row>
    <row r="280">
      <c r="A280" s="95">
        <v>2021.0</v>
      </c>
      <c r="B280" s="96" t="s">
        <v>436</v>
      </c>
      <c r="C280" s="96">
        <v>19.0</v>
      </c>
      <c r="D280" s="97">
        <v>44329.0</v>
      </c>
      <c r="E280" s="96" t="s">
        <v>673</v>
      </c>
      <c r="F280" s="96" t="s">
        <v>674</v>
      </c>
      <c r="G280" s="96" t="s">
        <v>443</v>
      </c>
      <c r="H280" s="98" t="s">
        <v>425</v>
      </c>
      <c r="I280" s="96" t="s">
        <v>877</v>
      </c>
      <c r="J280" s="96" t="s">
        <v>48</v>
      </c>
      <c r="K280" s="96" t="s">
        <v>50</v>
      </c>
      <c r="L280" s="96">
        <v>46.0</v>
      </c>
      <c r="M280" s="96" t="s">
        <v>472</v>
      </c>
      <c r="N280" s="96" t="s">
        <v>439</v>
      </c>
      <c r="O280" s="96" t="s">
        <v>446</v>
      </c>
      <c r="P280" s="96" t="s">
        <v>800</v>
      </c>
      <c r="Q280" s="99" t="str">
        <f t="shared" si="1"/>
        <v>Thursday</v>
      </c>
      <c r="R280" s="96" t="s">
        <v>198</v>
      </c>
      <c r="S280" s="94"/>
      <c r="T280" s="94"/>
      <c r="U280" s="94"/>
      <c r="V280" s="94"/>
      <c r="W280" s="94"/>
      <c r="X280" s="94"/>
      <c r="Y280" s="94"/>
      <c r="Z280" s="94"/>
      <c r="AA280" s="94"/>
      <c r="AB280" s="94"/>
      <c r="AC280" s="94"/>
      <c r="AD280" s="94"/>
      <c r="AE280" s="94"/>
      <c r="AF280" s="94"/>
    </row>
    <row r="281">
      <c r="A281" s="95">
        <v>2021.0</v>
      </c>
      <c r="B281" s="96" t="s">
        <v>436</v>
      </c>
      <c r="C281" s="96">
        <v>24.0</v>
      </c>
      <c r="D281" s="97">
        <v>44337.0</v>
      </c>
      <c r="E281" s="96" t="s">
        <v>878</v>
      </c>
      <c r="F281" s="96" t="s">
        <v>879</v>
      </c>
      <c r="G281" s="96" t="s">
        <v>481</v>
      </c>
      <c r="H281" s="98" t="s">
        <v>425</v>
      </c>
      <c r="I281" s="96" t="s">
        <v>880</v>
      </c>
      <c r="J281" s="96" t="s">
        <v>48</v>
      </c>
      <c r="K281" s="96" t="s">
        <v>50</v>
      </c>
      <c r="L281" s="96">
        <v>24.0</v>
      </c>
      <c r="M281" s="96" t="s">
        <v>427</v>
      </c>
      <c r="N281" s="96" t="s">
        <v>428</v>
      </c>
      <c r="O281" s="96" t="s">
        <v>429</v>
      </c>
      <c r="P281" s="96" t="s">
        <v>10</v>
      </c>
      <c r="Q281" s="99" t="str">
        <f t="shared" si="1"/>
        <v>Friday</v>
      </c>
      <c r="R281" s="96" t="s">
        <v>198</v>
      </c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94"/>
      <c r="AE281" s="94"/>
      <c r="AF281" s="94"/>
    </row>
    <row r="282">
      <c r="A282" s="95">
        <v>2021.0</v>
      </c>
      <c r="B282" s="96" t="s">
        <v>436</v>
      </c>
      <c r="C282" s="96">
        <v>26.0</v>
      </c>
      <c r="D282" s="97">
        <v>44342.0</v>
      </c>
      <c r="E282" s="96" t="s">
        <v>881</v>
      </c>
      <c r="F282" s="96" t="s">
        <v>882</v>
      </c>
      <c r="G282" s="96" t="s">
        <v>523</v>
      </c>
      <c r="H282" s="98" t="s">
        <v>425</v>
      </c>
      <c r="I282" s="96" t="s">
        <v>883</v>
      </c>
      <c r="J282" s="96" t="s">
        <v>48</v>
      </c>
      <c r="K282" s="96" t="s">
        <v>16</v>
      </c>
      <c r="L282" s="96">
        <v>50.0</v>
      </c>
      <c r="M282" s="96" t="s">
        <v>461</v>
      </c>
      <c r="N282" s="96" t="s">
        <v>487</v>
      </c>
      <c r="O282" s="96" t="s">
        <v>487</v>
      </c>
      <c r="P282" s="96" t="s">
        <v>10</v>
      </c>
      <c r="Q282" s="99" t="str">
        <f t="shared" si="1"/>
        <v>Wednesday</v>
      </c>
      <c r="R282" s="96" t="s">
        <v>198</v>
      </c>
      <c r="S282" s="94"/>
      <c r="T282" s="94"/>
      <c r="U282" s="94"/>
      <c r="V282" s="94"/>
      <c r="W282" s="94"/>
      <c r="X282" s="94"/>
      <c r="Y282" s="94"/>
      <c r="Z282" s="94"/>
      <c r="AA282" s="94"/>
      <c r="AB282" s="94"/>
      <c r="AC282" s="94"/>
      <c r="AD282" s="94"/>
      <c r="AE282" s="94"/>
      <c r="AF282" s="94"/>
    </row>
    <row r="283">
      <c r="A283" s="95">
        <v>2021.0</v>
      </c>
      <c r="B283" s="96" t="s">
        <v>436</v>
      </c>
      <c r="C283" s="96">
        <v>27.0</v>
      </c>
      <c r="D283" s="97">
        <v>44347.0</v>
      </c>
      <c r="E283" s="96" t="s">
        <v>884</v>
      </c>
      <c r="F283" s="96" t="s">
        <v>442</v>
      </c>
      <c r="G283" s="96" t="s">
        <v>443</v>
      </c>
      <c r="H283" s="98" t="s">
        <v>425</v>
      </c>
      <c r="I283" s="96" t="s">
        <v>885</v>
      </c>
      <c r="J283" s="96" t="s">
        <v>48</v>
      </c>
      <c r="K283" s="96" t="s">
        <v>16</v>
      </c>
      <c r="L283" s="96">
        <v>19.0</v>
      </c>
      <c r="M283" s="96" t="s">
        <v>438</v>
      </c>
      <c r="N283" s="96" t="s">
        <v>439</v>
      </c>
      <c r="O283" s="96" t="s">
        <v>473</v>
      </c>
      <c r="P283" s="96" t="s">
        <v>800</v>
      </c>
      <c r="Q283" s="99" t="str">
        <f t="shared" si="1"/>
        <v>Monday</v>
      </c>
      <c r="R283" s="96" t="s">
        <v>198</v>
      </c>
      <c r="S283" s="94"/>
      <c r="T283" s="94"/>
      <c r="U283" s="94"/>
      <c r="V283" s="94"/>
      <c r="W283" s="94"/>
      <c r="X283" s="94"/>
      <c r="Y283" s="94"/>
      <c r="Z283" s="94"/>
      <c r="AA283" s="94"/>
      <c r="AB283" s="94"/>
      <c r="AC283" s="94"/>
      <c r="AD283" s="94"/>
      <c r="AE283" s="94"/>
      <c r="AF283" s="94"/>
    </row>
    <row r="284">
      <c r="A284" s="95">
        <v>2021.0</v>
      </c>
      <c r="B284" s="96" t="s">
        <v>464</v>
      </c>
      <c r="C284" s="96">
        <v>28.0</v>
      </c>
      <c r="D284" s="97">
        <v>44354.0</v>
      </c>
      <c r="E284" s="96" t="s">
        <v>886</v>
      </c>
      <c r="F284" s="96" t="s">
        <v>442</v>
      </c>
      <c r="G284" s="96" t="s">
        <v>443</v>
      </c>
      <c r="H284" s="98" t="s">
        <v>425</v>
      </c>
      <c r="I284" s="96" t="s">
        <v>887</v>
      </c>
      <c r="J284" s="96" t="s">
        <v>48</v>
      </c>
      <c r="K284" s="96" t="s">
        <v>16</v>
      </c>
      <c r="L284" s="96">
        <v>61.0</v>
      </c>
      <c r="M284" s="96" t="s">
        <v>445</v>
      </c>
      <c r="N284" s="96" t="s">
        <v>439</v>
      </c>
      <c r="O284" s="96" t="s">
        <v>483</v>
      </c>
      <c r="P284" s="96" t="s">
        <v>800</v>
      </c>
      <c r="Q284" s="99" t="str">
        <f t="shared" si="1"/>
        <v>Monday</v>
      </c>
      <c r="R284" s="96" t="s">
        <v>198</v>
      </c>
      <c r="S284" s="94"/>
      <c r="T284" s="94"/>
      <c r="U284" s="94"/>
      <c r="V284" s="94"/>
      <c r="W284" s="94"/>
      <c r="X284" s="94"/>
      <c r="Y284" s="94"/>
      <c r="Z284" s="94"/>
      <c r="AA284" s="94"/>
      <c r="AB284" s="94"/>
      <c r="AC284" s="94"/>
      <c r="AD284" s="94"/>
      <c r="AE284" s="94"/>
      <c r="AF284" s="94"/>
    </row>
    <row r="285">
      <c r="A285" s="95">
        <v>2021.0</v>
      </c>
      <c r="B285" s="96" t="s">
        <v>464</v>
      </c>
      <c r="C285" s="96">
        <v>29.0</v>
      </c>
      <c r="D285" s="97">
        <v>44357.0</v>
      </c>
      <c r="E285" s="96" t="s">
        <v>798</v>
      </c>
      <c r="F285" s="96" t="s">
        <v>442</v>
      </c>
      <c r="G285" s="96" t="s">
        <v>443</v>
      </c>
      <c r="H285" s="98" t="s">
        <v>425</v>
      </c>
      <c r="I285" s="96" t="s">
        <v>888</v>
      </c>
      <c r="J285" s="96" t="s">
        <v>48</v>
      </c>
      <c r="K285" s="96" t="s">
        <v>16</v>
      </c>
      <c r="L285" s="96">
        <v>43.0</v>
      </c>
      <c r="M285" s="96" t="s">
        <v>472</v>
      </c>
      <c r="N285" s="96" t="s">
        <v>439</v>
      </c>
      <c r="O285" s="96" t="s">
        <v>551</v>
      </c>
      <c r="P285" s="96" t="s">
        <v>800</v>
      </c>
      <c r="Q285" s="99" t="str">
        <f t="shared" si="1"/>
        <v>Thursday</v>
      </c>
      <c r="R285" s="96" t="s">
        <v>198</v>
      </c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  <c r="AF285" s="94"/>
    </row>
    <row r="286">
      <c r="A286" s="95">
        <v>2021.0</v>
      </c>
      <c r="B286" s="96" t="s">
        <v>464</v>
      </c>
      <c r="C286" s="96">
        <v>30.0</v>
      </c>
      <c r="D286" s="97">
        <v>44363.0</v>
      </c>
      <c r="E286" s="96" t="s">
        <v>889</v>
      </c>
      <c r="F286" s="96" t="s">
        <v>882</v>
      </c>
      <c r="G286" s="96" t="s">
        <v>523</v>
      </c>
      <c r="H286" s="98" t="s">
        <v>425</v>
      </c>
      <c r="I286" s="96" t="s">
        <v>890</v>
      </c>
      <c r="J286" s="96" t="s">
        <v>48</v>
      </c>
      <c r="K286" s="96" t="s">
        <v>50</v>
      </c>
      <c r="L286" s="96">
        <v>58.0</v>
      </c>
      <c r="M286" s="96" t="s">
        <v>461</v>
      </c>
      <c r="N286" s="96" t="s">
        <v>439</v>
      </c>
      <c r="O286" s="96" t="s">
        <v>483</v>
      </c>
      <c r="P286" s="96" t="s">
        <v>800</v>
      </c>
      <c r="Q286" s="99" t="str">
        <f t="shared" si="1"/>
        <v>Wednesday</v>
      </c>
      <c r="R286" s="96" t="s">
        <v>198</v>
      </c>
      <c r="S286" s="94"/>
      <c r="T286" s="94"/>
      <c r="U286" s="94"/>
      <c r="V286" s="94"/>
      <c r="W286" s="94"/>
      <c r="X286" s="94"/>
      <c r="Y286" s="94"/>
      <c r="Z286" s="94"/>
      <c r="AA286" s="94"/>
      <c r="AB286" s="94"/>
      <c r="AC286" s="94"/>
      <c r="AD286" s="94"/>
      <c r="AE286" s="94"/>
      <c r="AF286" s="94"/>
    </row>
    <row r="287">
      <c r="A287" s="95">
        <v>2021.0</v>
      </c>
      <c r="B287" s="96" t="s">
        <v>464</v>
      </c>
      <c r="C287" s="96">
        <v>32.0</v>
      </c>
      <c r="D287" s="97">
        <v>44366.0</v>
      </c>
      <c r="E287" s="96" t="s">
        <v>891</v>
      </c>
      <c r="F287" s="96" t="s">
        <v>891</v>
      </c>
      <c r="G287" s="96" t="s">
        <v>523</v>
      </c>
      <c r="H287" s="98" t="s">
        <v>425</v>
      </c>
      <c r="I287" s="96" t="s">
        <v>892</v>
      </c>
      <c r="J287" s="96" t="s">
        <v>48</v>
      </c>
      <c r="K287" s="96" t="s">
        <v>16</v>
      </c>
      <c r="L287" s="96">
        <v>67.0</v>
      </c>
      <c r="M287" s="96" t="s">
        <v>445</v>
      </c>
      <c r="N287" s="96" t="s">
        <v>439</v>
      </c>
      <c r="O287" s="96" t="s">
        <v>429</v>
      </c>
      <c r="P287" s="96" t="s">
        <v>10</v>
      </c>
      <c r="Q287" s="99" t="str">
        <f t="shared" si="1"/>
        <v>Saturday</v>
      </c>
      <c r="R287" s="96" t="s">
        <v>198</v>
      </c>
      <c r="S287" s="94"/>
      <c r="T287" s="94"/>
      <c r="U287" s="94"/>
      <c r="V287" s="94"/>
      <c r="W287" s="94"/>
      <c r="X287" s="94"/>
      <c r="Y287" s="94"/>
      <c r="Z287" s="94"/>
      <c r="AA287" s="94"/>
      <c r="AB287" s="94"/>
      <c r="AC287" s="94"/>
      <c r="AD287" s="94"/>
      <c r="AE287" s="94"/>
      <c r="AF287" s="94"/>
    </row>
    <row r="288">
      <c r="A288" s="95">
        <v>2021.0</v>
      </c>
      <c r="B288" s="96" t="s">
        <v>464</v>
      </c>
      <c r="C288" s="96">
        <v>35.0</v>
      </c>
      <c r="D288" s="97">
        <v>44371.0</v>
      </c>
      <c r="E288" s="96" t="s">
        <v>432</v>
      </c>
      <c r="F288" s="96" t="s">
        <v>433</v>
      </c>
      <c r="G288" s="98" t="s">
        <v>424</v>
      </c>
      <c r="H288" s="98" t="s">
        <v>425</v>
      </c>
      <c r="I288" s="96" t="s">
        <v>893</v>
      </c>
      <c r="J288" s="96" t="s">
        <v>48</v>
      </c>
      <c r="K288" s="96" t="s">
        <v>50</v>
      </c>
      <c r="L288" s="96">
        <v>80.0</v>
      </c>
      <c r="M288" s="96" t="s">
        <v>622</v>
      </c>
      <c r="N288" s="96" t="s">
        <v>439</v>
      </c>
      <c r="O288" s="96" t="s">
        <v>473</v>
      </c>
      <c r="P288" s="96" t="s">
        <v>800</v>
      </c>
      <c r="Q288" s="99" t="str">
        <f t="shared" si="1"/>
        <v>Thursday</v>
      </c>
      <c r="R288" s="96" t="s">
        <v>193</v>
      </c>
      <c r="S288" s="94"/>
      <c r="T288" s="94"/>
      <c r="U288" s="94"/>
      <c r="V288" s="94"/>
      <c r="W288" s="94"/>
      <c r="X288" s="94"/>
      <c r="Y288" s="94"/>
      <c r="Z288" s="94"/>
      <c r="AA288" s="94"/>
      <c r="AB288" s="94"/>
      <c r="AC288" s="94"/>
      <c r="AD288" s="94"/>
      <c r="AE288" s="94"/>
      <c r="AF288" s="94"/>
    </row>
    <row r="289">
      <c r="A289" s="95">
        <v>2021.0</v>
      </c>
      <c r="B289" s="96" t="s">
        <v>464</v>
      </c>
      <c r="C289" s="96">
        <v>36.0</v>
      </c>
      <c r="D289" s="97">
        <v>44374.0</v>
      </c>
      <c r="E289" s="96" t="s">
        <v>51</v>
      </c>
      <c r="F289" s="96" t="s">
        <v>894</v>
      </c>
      <c r="G289" s="96" t="s">
        <v>523</v>
      </c>
      <c r="H289" s="98" t="s">
        <v>425</v>
      </c>
      <c r="I289" s="96" t="s">
        <v>895</v>
      </c>
      <c r="J289" s="96" t="s">
        <v>48</v>
      </c>
      <c r="K289" s="96" t="s">
        <v>50</v>
      </c>
      <c r="L289" s="96">
        <v>32.0</v>
      </c>
      <c r="M289" s="96" t="s">
        <v>454</v>
      </c>
      <c r="N289" s="96" t="s">
        <v>439</v>
      </c>
      <c r="O289" s="96" t="s">
        <v>483</v>
      </c>
      <c r="P289" s="96" t="s">
        <v>800</v>
      </c>
      <c r="Q289" s="99" t="str">
        <f t="shared" si="1"/>
        <v>Sunday</v>
      </c>
      <c r="R289" s="96" t="s">
        <v>193</v>
      </c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  <c r="AE289" s="94"/>
      <c r="AF289" s="94"/>
    </row>
    <row r="290">
      <c r="A290" s="95">
        <v>2021.0</v>
      </c>
      <c r="B290" s="96" t="s">
        <v>421</v>
      </c>
      <c r="C290" s="96">
        <v>39.0</v>
      </c>
      <c r="D290" s="97">
        <v>44381.0</v>
      </c>
      <c r="E290" s="96" t="s">
        <v>432</v>
      </c>
      <c r="F290" s="96" t="s">
        <v>433</v>
      </c>
      <c r="G290" s="98" t="s">
        <v>424</v>
      </c>
      <c r="H290" s="98" t="s">
        <v>425</v>
      </c>
      <c r="I290" s="96" t="s">
        <v>896</v>
      </c>
      <c r="J290" s="96" t="s">
        <v>48</v>
      </c>
      <c r="K290" s="96" t="s">
        <v>50</v>
      </c>
      <c r="L290" s="96">
        <v>16.0</v>
      </c>
      <c r="M290" s="96" t="s">
        <v>438</v>
      </c>
      <c r="N290" s="96" t="s">
        <v>439</v>
      </c>
      <c r="O290" s="96" t="s">
        <v>483</v>
      </c>
      <c r="P290" s="96" t="s">
        <v>800</v>
      </c>
      <c r="Q290" s="99" t="str">
        <f t="shared" si="1"/>
        <v>Sunday</v>
      </c>
      <c r="R290" s="96" t="s">
        <v>193</v>
      </c>
      <c r="S290" s="94"/>
      <c r="T290" s="94"/>
      <c r="U290" s="94"/>
      <c r="V290" s="94"/>
      <c r="W290" s="94"/>
      <c r="X290" s="94"/>
      <c r="Y290" s="94"/>
      <c r="Z290" s="94"/>
      <c r="AA290" s="94"/>
      <c r="AB290" s="94"/>
      <c r="AC290" s="94"/>
      <c r="AD290" s="94"/>
      <c r="AE290" s="94"/>
      <c r="AF290" s="94"/>
    </row>
    <row r="291">
      <c r="A291" s="95">
        <v>2021.0</v>
      </c>
      <c r="B291" s="96" t="s">
        <v>421</v>
      </c>
      <c r="C291" s="96">
        <v>43.0</v>
      </c>
      <c r="D291" s="97">
        <v>44396.0</v>
      </c>
      <c r="E291" s="96" t="s">
        <v>897</v>
      </c>
      <c r="F291" s="96" t="s">
        <v>804</v>
      </c>
      <c r="G291" s="98" t="s">
        <v>424</v>
      </c>
      <c r="H291" s="98" t="s">
        <v>425</v>
      </c>
      <c r="I291" s="96" t="s">
        <v>898</v>
      </c>
      <c r="J291" s="96" t="s">
        <v>48</v>
      </c>
      <c r="K291" s="96" t="s">
        <v>16</v>
      </c>
      <c r="L291" s="96">
        <v>69.0</v>
      </c>
      <c r="M291" s="96" t="s">
        <v>445</v>
      </c>
      <c r="N291" s="96" t="s">
        <v>439</v>
      </c>
      <c r="O291" s="96" t="s">
        <v>446</v>
      </c>
      <c r="P291" s="96" t="s">
        <v>10</v>
      </c>
      <c r="Q291" s="99" t="str">
        <f t="shared" si="1"/>
        <v>Monday</v>
      </c>
      <c r="R291" s="96" t="s">
        <v>193</v>
      </c>
      <c r="S291" s="94"/>
      <c r="T291" s="94"/>
      <c r="U291" s="94"/>
      <c r="V291" s="94"/>
      <c r="W291" s="94"/>
      <c r="X291" s="94"/>
      <c r="Y291" s="94"/>
      <c r="Z291" s="94"/>
      <c r="AA291" s="94"/>
      <c r="AB291" s="94"/>
      <c r="AC291" s="94"/>
      <c r="AD291" s="94"/>
      <c r="AE291" s="94"/>
      <c r="AF291" s="94"/>
    </row>
    <row r="292">
      <c r="A292" s="95">
        <v>2021.0</v>
      </c>
      <c r="B292" s="96" t="s">
        <v>421</v>
      </c>
      <c r="C292" s="96">
        <v>49.0</v>
      </c>
      <c r="D292" s="97">
        <v>44400.0</v>
      </c>
      <c r="E292" s="96" t="s">
        <v>899</v>
      </c>
      <c r="F292" s="96" t="s">
        <v>456</v>
      </c>
      <c r="G292" s="96" t="s">
        <v>443</v>
      </c>
      <c r="H292" s="98" t="s">
        <v>425</v>
      </c>
      <c r="I292" s="96" t="s">
        <v>900</v>
      </c>
      <c r="J292" s="96" t="s">
        <v>48</v>
      </c>
      <c r="K292" s="96" t="s">
        <v>16</v>
      </c>
      <c r="L292" s="96">
        <v>61.0</v>
      </c>
      <c r="M292" s="96" t="s">
        <v>445</v>
      </c>
      <c r="N292" s="96" t="s">
        <v>439</v>
      </c>
      <c r="O292" s="96" t="s">
        <v>446</v>
      </c>
      <c r="P292" s="96" t="s">
        <v>800</v>
      </c>
      <c r="Q292" s="99" t="str">
        <f t="shared" si="1"/>
        <v>Friday</v>
      </c>
      <c r="R292" s="96" t="s">
        <v>193</v>
      </c>
      <c r="S292" s="94"/>
      <c r="T292" s="94"/>
      <c r="U292" s="94"/>
      <c r="V292" s="94"/>
      <c r="W292" s="94"/>
      <c r="X292" s="94"/>
      <c r="Y292" s="94"/>
      <c r="Z292" s="94"/>
      <c r="AA292" s="94"/>
      <c r="AB292" s="94"/>
      <c r="AC292" s="94"/>
      <c r="AD292" s="94"/>
      <c r="AE292" s="94"/>
      <c r="AF292" s="94"/>
    </row>
    <row r="293">
      <c r="A293" s="95">
        <v>2021.0</v>
      </c>
      <c r="B293" s="96" t="s">
        <v>421</v>
      </c>
      <c r="C293" s="96">
        <v>51.0</v>
      </c>
      <c r="D293" s="97">
        <v>44401.0</v>
      </c>
      <c r="E293" s="96" t="s">
        <v>884</v>
      </c>
      <c r="F293" s="96" t="s">
        <v>442</v>
      </c>
      <c r="G293" s="96" t="s">
        <v>443</v>
      </c>
      <c r="H293" s="98" t="s">
        <v>425</v>
      </c>
      <c r="I293" s="96" t="s">
        <v>901</v>
      </c>
      <c r="J293" s="96" t="s">
        <v>48</v>
      </c>
      <c r="K293" s="96" t="s">
        <v>16</v>
      </c>
      <c r="L293" s="96">
        <v>25.0</v>
      </c>
      <c r="M293" s="96" t="s">
        <v>427</v>
      </c>
      <c r="N293" s="96" t="s">
        <v>439</v>
      </c>
      <c r="O293" s="96" t="s">
        <v>551</v>
      </c>
      <c r="P293" s="96" t="s">
        <v>800</v>
      </c>
      <c r="Q293" s="99" t="str">
        <f t="shared" si="1"/>
        <v>Saturday</v>
      </c>
      <c r="R293" s="96" t="s">
        <v>193</v>
      </c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  <c r="AE293" s="94"/>
      <c r="AF293" s="94"/>
    </row>
    <row r="294">
      <c r="A294" s="95">
        <v>2021.0</v>
      </c>
      <c r="B294" s="96" t="s">
        <v>421</v>
      </c>
      <c r="C294" s="96">
        <v>53.0</v>
      </c>
      <c r="D294" s="97">
        <v>44406.0</v>
      </c>
      <c r="E294" s="96" t="s">
        <v>902</v>
      </c>
      <c r="F294" s="96" t="s">
        <v>903</v>
      </c>
      <c r="G294" s="96" t="s">
        <v>523</v>
      </c>
      <c r="H294" s="98" t="s">
        <v>425</v>
      </c>
      <c r="I294" s="96" t="s">
        <v>904</v>
      </c>
      <c r="J294" s="96" t="s">
        <v>48</v>
      </c>
      <c r="K294" s="96" t="s">
        <v>50</v>
      </c>
      <c r="L294" s="96">
        <v>32.0</v>
      </c>
      <c r="M294" s="96" t="s">
        <v>454</v>
      </c>
      <c r="N294" s="96" t="s">
        <v>439</v>
      </c>
      <c r="O294" s="96" t="s">
        <v>446</v>
      </c>
      <c r="P294" s="96" t="s">
        <v>800</v>
      </c>
      <c r="Q294" s="99" t="str">
        <f t="shared" si="1"/>
        <v>Thursday</v>
      </c>
      <c r="R294" s="96" t="s">
        <v>193</v>
      </c>
      <c r="S294" s="94"/>
      <c r="T294" s="94"/>
      <c r="U294" s="94"/>
      <c r="V294" s="94"/>
      <c r="W294" s="94"/>
      <c r="X294" s="94"/>
      <c r="Y294" s="94"/>
      <c r="Z294" s="94"/>
      <c r="AA294" s="94"/>
      <c r="AB294" s="94"/>
      <c r="AC294" s="94"/>
      <c r="AD294" s="94"/>
      <c r="AE294" s="94"/>
      <c r="AF294" s="94"/>
    </row>
    <row r="295">
      <c r="A295" s="95">
        <v>2021.0</v>
      </c>
      <c r="B295" s="96" t="s">
        <v>514</v>
      </c>
      <c r="C295" s="96">
        <v>55.0</v>
      </c>
      <c r="D295" s="97">
        <v>44409.0</v>
      </c>
      <c r="E295" s="96" t="s">
        <v>905</v>
      </c>
      <c r="F295" s="96" t="s">
        <v>442</v>
      </c>
      <c r="G295" s="96" t="s">
        <v>443</v>
      </c>
      <c r="H295" s="98" t="s">
        <v>425</v>
      </c>
      <c r="I295" s="96" t="s">
        <v>906</v>
      </c>
      <c r="J295" s="96" t="s">
        <v>48</v>
      </c>
      <c r="K295" s="96" t="s">
        <v>50</v>
      </c>
      <c r="L295" s="96">
        <v>58.0</v>
      </c>
      <c r="M295" s="96" t="s">
        <v>461</v>
      </c>
      <c r="N295" s="96" t="s">
        <v>439</v>
      </c>
      <c r="O295" s="96" t="s">
        <v>429</v>
      </c>
      <c r="P295" s="96" t="s">
        <v>10</v>
      </c>
      <c r="Q295" s="99" t="str">
        <f t="shared" si="1"/>
        <v>Sunday</v>
      </c>
      <c r="R295" s="96" t="s">
        <v>193</v>
      </c>
      <c r="S295" s="94"/>
      <c r="T295" s="94"/>
      <c r="U295" s="94"/>
      <c r="V295" s="94"/>
      <c r="W295" s="94"/>
      <c r="X295" s="94"/>
      <c r="Y295" s="94"/>
      <c r="Z295" s="94"/>
      <c r="AA295" s="94"/>
      <c r="AB295" s="94"/>
      <c r="AC295" s="94"/>
      <c r="AD295" s="94"/>
      <c r="AE295" s="94"/>
      <c r="AF295" s="94"/>
    </row>
    <row r="296">
      <c r="A296" s="95">
        <v>2021.0</v>
      </c>
      <c r="B296" s="96" t="s">
        <v>514</v>
      </c>
      <c r="C296" s="96">
        <v>60.0</v>
      </c>
      <c r="D296" s="97">
        <v>44415.0</v>
      </c>
      <c r="E296" s="96" t="s">
        <v>907</v>
      </c>
      <c r="F296" s="96" t="s">
        <v>804</v>
      </c>
      <c r="G296" s="98" t="s">
        <v>424</v>
      </c>
      <c r="H296" s="98" t="s">
        <v>425</v>
      </c>
      <c r="I296" s="96" t="s">
        <v>735</v>
      </c>
      <c r="J296" s="96" t="s">
        <v>48</v>
      </c>
      <c r="K296" s="96" t="s">
        <v>16</v>
      </c>
      <c r="L296" s="96">
        <v>36.0</v>
      </c>
      <c r="M296" s="96" t="s">
        <v>454</v>
      </c>
      <c r="N296" s="96" t="s">
        <v>439</v>
      </c>
      <c r="O296" s="96" t="s">
        <v>473</v>
      </c>
      <c r="P296" s="96" t="s">
        <v>800</v>
      </c>
      <c r="Q296" s="99" t="str">
        <f t="shared" si="1"/>
        <v>Saturday</v>
      </c>
      <c r="R296" s="96" t="s">
        <v>193</v>
      </c>
      <c r="S296" s="94"/>
      <c r="T296" s="94"/>
      <c r="U296" s="94"/>
      <c r="V296" s="94"/>
      <c r="W296" s="94"/>
      <c r="X296" s="94"/>
      <c r="Y296" s="94"/>
      <c r="Z296" s="94"/>
      <c r="AA296" s="94"/>
      <c r="AB296" s="94"/>
      <c r="AC296" s="94"/>
      <c r="AD296" s="94"/>
      <c r="AE296" s="94"/>
      <c r="AF296" s="94"/>
    </row>
    <row r="297">
      <c r="A297" s="95">
        <v>2021.0</v>
      </c>
      <c r="B297" s="96" t="s">
        <v>514</v>
      </c>
      <c r="C297" s="96">
        <v>61.0</v>
      </c>
      <c r="D297" s="97">
        <v>44416.0</v>
      </c>
      <c r="E297" s="96" t="s">
        <v>908</v>
      </c>
      <c r="F297" s="96" t="s">
        <v>909</v>
      </c>
      <c r="G297" s="96" t="s">
        <v>523</v>
      </c>
      <c r="H297" s="98" t="s">
        <v>425</v>
      </c>
      <c r="I297" s="96" t="s">
        <v>753</v>
      </c>
      <c r="J297" s="96" t="s">
        <v>48</v>
      </c>
      <c r="K297" s="96" t="s">
        <v>16</v>
      </c>
      <c r="L297" s="96">
        <v>28.0</v>
      </c>
      <c r="M297" s="96" t="s">
        <v>427</v>
      </c>
      <c r="N297" s="96" t="s">
        <v>439</v>
      </c>
      <c r="O297" s="96" t="s">
        <v>429</v>
      </c>
      <c r="P297" s="96" t="s">
        <v>800</v>
      </c>
      <c r="Q297" s="99" t="str">
        <f t="shared" si="1"/>
        <v>Sunday</v>
      </c>
      <c r="R297" s="96" t="s">
        <v>193</v>
      </c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  <c r="AE297" s="94"/>
      <c r="AF297" s="94"/>
    </row>
    <row r="298">
      <c r="A298" s="95">
        <v>2021.0</v>
      </c>
      <c r="B298" s="96" t="s">
        <v>514</v>
      </c>
      <c r="C298" s="96">
        <v>61.0</v>
      </c>
      <c r="D298" s="97">
        <v>44416.0</v>
      </c>
      <c r="E298" s="96" t="s">
        <v>908</v>
      </c>
      <c r="F298" s="96" t="s">
        <v>909</v>
      </c>
      <c r="G298" s="96" t="s">
        <v>523</v>
      </c>
      <c r="H298" s="98" t="s">
        <v>425</v>
      </c>
      <c r="I298" s="96" t="s">
        <v>753</v>
      </c>
      <c r="J298" s="96" t="s">
        <v>48</v>
      </c>
      <c r="K298" s="96" t="s">
        <v>50</v>
      </c>
      <c r="L298" s="96">
        <v>28.0</v>
      </c>
      <c r="M298" s="96" t="s">
        <v>427</v>
      </c>
      <c r="N298" s="96" t="s">
        <v>439</v>
      </c>
      <c r="O298" s="96" t="s">
        <v>429</v>
      </c>
      <c r="P298" s="96" t="s">
        <v>800</v>
      </c>
      <c r="Q298" s="99" t="str">
        <f t="shared" si="1"/>
        <v>Sunday</v>
      </c>
      <c r="R298" s="96" t="s">
        <v>193</v>
      </c>
      <c r="S298" s="94"/>
      <c r="T298" s="94"/>
      <c r="U298" s="94"/>
      <c r="V298" s="94"/>
      <c r="W298" s="94"/>
      <c r="X298" s="94"/>
      <c r="Y298" s="94"/>
      <c r="Z298" s="94"/>
      <c r="AA298" s="94"/>
      <c r="AB298" s="94"/>
      <c r="AC298" s="94"/>
      <c r="AD298" s="94"/>
      <c r="AE298" s="94"/>
      <c r="AF298" s="94"/>
    </row>
    <row r="299">
      <c r="A299" s="95">
        <v>2021.0</v>
      </c>
      <c r="B299" s="96" t="s">
        <v>514</v>
      </c>
      <c r="C299" s="96">
        <v>63.0</v>
      </c>
      <c r="D299" s="97">
        <v>44421.0</v>
      </c>
      <c r="E299" s="96" t="s">
        <v>910</v>
      </c>
      <c r="F299" s="96" t="s">
        <v>499</v>
      </c>
      <c r="G299" s="98" t="s">
        <v>424</v>
      </c>
      <c r="H299" s="98" t="s">
        <v>425</v>
      </c>
      <c r="I299" s="96" t="s">
        <v>911</v>
      </c>
      <c r="J299" s="96" t="s">
        <v>48</v>
      </c>
      <c r="K299" s="96" t="s">
        <v>16</v>
      </c>
      <c r="L299" s="96">
        <v>62.0</v>
      </c>
      <c r="M299" s="96" t="s">
        <v>445</v>
      </c>
      <c r="N299" s="96" t="s">
        <v>439</v>
      </c>
      <c r="O299" s="96" t="s">
        <v>446</v>
      </c>
      <c r="P299" s="96" t="s">
        <v>800</v>
      </c>
      <c r="Q299" s="99" t="str">
        <f t="shared" si="1"/>
        <v>Friday</v>
      </c>
      <c r="R299" s="96" t="s">
        <v>193</v>
      </c>
      <c r="S299" s="94"/>
      <c r="T299" s="94"/>
      <c r="U299" s="94"/>
      <c r="V299" s="94"/>
      <c r="W299" s="94"/>
      <c r="X299" s="94"/>
      <c r="Y299" s="94"/>
      <c r="Z299" s="94"/>
      <c r="AA299" s="94"/>
      <c r="AB299" s="94"/>
      <c r="AC299" s="94"/>
      <c r="AD299" s="94"/>
      <c r="AE299" s="94"/>
      <c r="AF299" s="94"/>
    </row>
    <row r="300">
      <c r="A300" s="95">
        <v>2021.0</v>
      </c>
      <c r="B300" s="96" t="s">
        <v>514</v>
      </c>
      <c r="C300" s="96">
        <v>66.0</v>
      </c>
      <c r="D300" s="97">
        <v>44424.0</v>
      </c>
      <c r="E300" s="96" t="s">
        <v>544</v>
      </c>
      <c r="F300" s="96" t="s">
        <v>480</v>
      </c>
      <c r="G300" s="96" t="s">
        <v>481</v>
      </c>
      <c r="H300" s="98" t="s">
        <v>425</v>
      </c>
      <c r="I300" s="96" t="s">
        <v>593</v>
      </c>
      <c r="J300" s="96" t="s">
        <v>48</v>
      </c>
      <c r="K300" s="96" t="s">
        <v>16</v>
      </c>
      <c r="L300" s="96">
        <v>68.0</v>
      </c>
      <c r="M300" s="96" t="s">
        <v>445</v>
      </c>
      <c r="N300" s="96" t="s">
        <v>439</v>
      </c>
      <c r="O300" s="96" t="s">
        <v>551</v>
      </c>
      <c r="P300" s="96" t="s">
        <v>800</v>
      </c>
      <c r="Q300" s="99" t="str">
        <f t="shared" si="1"/>
        <v>Monday</v>
      </c>
      <c r="R300" s="96" t="s">
        <v>193</v>
      </c>
      <c r="S300" s="94"/>
      <c r="T300" s="94"/>
      <c r="U300" s="94"/>
      <c r="V300" s="94"/>
      <c r="W300" s="94"/>
      <c r="X300" s="94"/>
      <c r="Y300" s="94"/>
      <c r="Z300" s="94"/>
      <c r="AA300" s="94"/>
      <c r="AB300" s="94"/>
      <c r="AC300" s="94"/>
      <c r="AD300" s="94"/>
      <c r="AE300" s="94"/>
      <c r="AF300" s="94"/>
    </row>
    <row r="301">
      <c r="A301" s="95">
        <v>2021.0</v>
      </c>
      <c r="B301" s="96" t="s">
        <v>528</v>
      </c>
      <c r="C301" s="96">
        <v>69.0</v>
      </c>
      <c r="D301" s="97">
        <v>44447.0</v>
      </c>
      <c r="E301" s="96" t="s">
        <v>907</v>
      </c>
      <c r="F301" s="96" t="s">
        <v>683</v>
      </c>
      <c r="G301" s="98" t="s">
        <v>424</v>
      </c>
      <c r="H301" s="98" t="s">
        <v>425</v>
      </c>
      <c r="I301" s="96" t="s">
        <v>912</v>
      </c>
      <c r="J301" s="96" t="s">
        <v>48</v>
      </c>
      <c r="K301" s="96" t="s">
        <v>50</v>
      </c>
      <c r="L301" s="96">
        <v>41.0</v>
      </c>
      <c r="M301" s="96" t="s">
        <v>472</v>
      </c>
      <c r="N301" s="96" t="s">
        <v>439</v>
      </c>
      <c r="O301" s="96" t="s">
        <v>446</v>
      </c>
      <c r="P301" s="96" t="s">
        <v>10</v>
      </c>
      <c r="Q301" s="99" t="str">
        <f t="shared" si="1"/>
        <v>Wednesday</v>
      </c>
      <c r="R301" s="96" t="s">
        <v>193</v>
      </c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E301" s="94"/>
      <c r="AF301" s="94"/>
    </row>
    <row r="302">
      <c r="A302" s="95">
        <v>2021.0</v>
      </c>
      <c r="B302" s="96" t="s">
        <v>528</v>
      </c>
      <c r="C302" s="96">
        <v>72.0</v>
      </c>
      <c r="D302" s="97">
        <v>44450.0</v>
      </c>
      <c r="E302" s="96" t="s">
        <v>913</v>
      </c>
      <c r="F302" s="96" t="s">
        <v>914</v>
      </c>
      <c r="G302" s="96" t="s">
        <v>523</v>
      </c>
      <c r="H302" s="98" t="s">
        <v>425</v>
      </c>
      <c r="I302" s="96" t="s">
        <v>66</v>
      </c>
      <c r="J302" s="96" t="s">
        <v>48</v>
      </c>
      <c r="K302" s="96" t="s">
        <v>16</v>
      </c>
      <c r="L302" s="96">
        <v>20.0</v>
      </c>
      <c r="M302" s="96" t="s">
        <v>427</v>
      </c>
      <c r="N302" s="96" t="s">
        <v>428</v>
      </c>
      <c r="O302" s="96" t="s">
        <v>429</v>
      </c>
      <c r="P302" s="96" t="s">
        <v>800</v>
      </c>
      <c r="Q302" s="99" t="str">
        <f t="shared" si="1"/>
        <v>Saturday</v>
      </c>
      <c r="R302" s="96" t="s">
        <v>193</v>
      </c>
      <c r="S302" s="94"/>
      <c r="T302" s="94"/>
      <c r="U302" s="94"/>
      <c r="V302" s="94"/>
      <c r="W302" s="94"/>
      <c r="X302" s="94"/>
      <c r="Y302" s="94"/>
      <c r="Z302" s="94"/>
      <c r="AA302" s="94"/>
      <c r="AB302" s="94"/>
      <c r="AC302" s="94"/>
      <c r="AD302" s="94"/>
      <c r="AE302" s="94"/>
      <c r="AF302" s="94"/>
    </row>
    <row r="303">
      <c r="A303" s="95">
        <v>2021.0</v>
      </c>
      <c r="B303" s="96" t="s">
        <v>528</v>
      </c>
      <c r="C303" s="96">
        <v>72.0</v>
      </c>
      <c r="D303" s="97">
        <v>44450.0</v>
      </c>
      <c r="E303" s="96" t="s">
        <v>913</v>
      </c>
      <c r="F303" s="96" t="s">
        <v>914</v>
      </c>
      <c r="G303" s="96" t="s">
        <v>523</v>
      </c>
      <c r="H303" s="98" t="s">
        <v>425</v>
      </c>
      <c r="I303" s="96" t="s">
        <v>66</v>
      </c>
      <c r="J303" s="96" t="s">
        <v>48</v>
      </c>
      <c r="K303" s="96" t="s">
        <v>16</v>
      </c>
      <c r="L303" s="96">
        <v>19.0</v>
      </c>
      <c r="M303" s="96" t="s">
        <v>438</v>
      </c>
      <c r="N303" s="96" t="s">
        <v>428</v>
      </c>
      <c r="O303" s="96" t="s">
        <v>429</v>
      </c>
      <c r="P303" s="96" t="s">
        <v>800</v>
      </c>
      <c r="Q303" s="99" t="str">
        <f t="shared" si="1"/>
        <v>Saturday</v>
      </c>
      <c r="R303" s="96" t="s">
        <v>193</v>
      </c>
      <c r="S303" s="94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  <c r="AD303" s="94"/>
      <c r="AE303" s="94"/>
      <c r="AF303" s="94"/>
    </row>
    <row r="304">
      <c r="A304" s="95">
        <v>2021.0</v>
      </c>
      <c r="B304" s="96" t="s">
        <v>528</v>
      </c>
      <c r="C304" s="96">
        <v>72.0</v>
      </c>
      <c r="D304" s="97">
        <v>44450.0</v>
      </c>
      <c r="E304" s="96" t="s">
        <v>913</v>
      </c>
      <c r="F304" s="96" t="s">
        <v>914</v>
      </c>
      <c r="G304" s="96" t="s">
        <v>523</v>
      </c>
      <c r="H304" s="98" t="s">
        <v>425</v>
      </c>
      <c r="I304" s="96" t="s">
        <v>66</v>
      </c>
      <c r="J304" s="96" t="s">
        <v>48</v>
      </c>
      <c r="K304" s="96" t="s">
        <v>50</v>
      </c>
      <c r="L304" s="96">
        <v>18.0</v>
      </c>
      <c r="M304" s="96" t="s">
        <v>438</v>
      </c>
      <c r="N304" s="96" t="s">
        <v>428</v>
      </c>
      <c r="O304" s="96" t="s">
        <v>429</v>
      </c>
      <c r="P304" s="96" t="s">
        <v>800</v>
      </c>
      <c r="Q304" s="99" t="str">
        <f t="shared" si="1"/>
        <v>Saturday</v>
      </c>
      <c r="R304" s="96" t="s">
        <v>193</v>
      </c>
      <c r="S304" s="94"/>
      <c r="T304" s="94"/>
      <c r="U304" s="94"/>
      <c r="V304" s="94"/>
      <c r="W304" s="94"/>
      <c r="X304" s="94"/>
      <c r="Y304" s="94"/>
      <c r="Z304" s="94"/>
      <c r="AA304" s="94"/>
      <c r="AB304" s="94"/>
      <c r="AC304" s="94"/>
      <c r="AD304" s="94"/>
      <c r="AE304" s="94"/>
      <c r="AF304" s="94"/>
    </row>
    <row r="305">
      <c r="A305" s="95">
        <v>2021.0</v>
      </c>
      <c r="B305" s="96" t="s">
        <v>528</v>
      </c>
      <c r="C305" s="96">
        <v>71.0</v>
      </c>
      <c r="D305" s="97">
        <v>44450.0</v>
      </c>
      <c r="E305" s="96" t="s">
        <v>913</v>
      </c>
      <c r="F305" s="96" t="s">
        <v>914</v>
      </c>
      <c r="G305" s="96" t="s">
        <v>523</v>
      </c>
      <c r="H305" s="98" t="s">
        <v>425</v>
      </c>
      <c r="I305" s="96" t="s">
        <v>66</v>
      </c>
      <c r="J305" s="96" t="s">
        <v>48</v>
      </c>
      <c r="K305" s="96" t="s">
        <v>50</v>
      </c>
      <c r="L305" s="96">
        <v>28.0</v>
      </c>
      <c r="M305" s="96" t="s">
        <v>427</v>
      </c>
      <c r="N305" s="96" t="s">
        <v>428</v>
      </c>
      <c r="O305" s="96" t="s">
        <v>429</v>
      </c>
      <c r="P305" s="96" t="s">
        <v>10</v>
      </c>
      <c r="Q305" s="99" t="str">
        <f t="shared" si="1"/>
        <v>Saturday</v>
      </c>
      <c r="R305" s="96" t="s">
        <v>193</v>
      </c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  <c r="AE305" s="94"/>
      <c r="AF305" s="94"/>
    </row>
    <row r="306">
      <c r="A306" s="95">
        <v>2021.0</v>
      </c>
      <c r="B306" s="96" t="s">
        <v>528</v>
      </c>
      <c r="C306" s="96">
        <v>73.0</v>
      </c>
      <c r="D306" s="97">
        <v>44452.0</v>
      </c>
      <c r="E306" s="96" t="s">
        <v>915</v>
      </c>
      <c r="F306" s="96" t="s">
        <v>495</v>
      </c>
      <c r="G306" s="98" t="s">
        <v>424</v>
      </c>
      <c r="H306" s="98" t="s">
        <v>425</v>
      </c>
      <c r="I306" s="96" t="s">
        <v>916</v>
      </c>
      <c r="J306" s="96" t="s">
        <v>48</v>
      </c>
      <c r="K306" s="96" t="s">
        <v>16</v>
      </c>
      <c r="L306" s="96">
        <v>68.0</v>
      </c>
      <c r="M306" s="96" t="s">
        <v>445</v>
      </c>
      <c r="N306" s="96" t="s">
        <v>439</v>
      </c>
      <c r="O306" s="96" t="s">
        <v>446</v>
      </c>
      <c r="P306" s="96" t="s">
        <v>10</v>
      </c>
      <c r="Q306" s="99" t="str">
        <f t="shared" si="1"/>
        <v>Monday</v>
      </c>
      <c r="R306" s="96" t="s">
        <v>193</v>
      </c>
      <c r="S306" s="94"/>
      <c r="T306" s="94"/>
      <c r="U306" s="94"/>
      <c r="V306" s="94"/>
      <c r="W306" s="94"/>
      <c r="X306" s="94"/>
      <c r="Y306" s="94"/>
      <c r="Z306" s="94"/>
      <c r="AA306" s="94"/>
      <c r="AB306" s="94"/>
      <c r="AC306" s="94"/>
      <c r="AD306" s="94"/>
      <c r="AE306" s="94"/>
      <c r="AF306" s="94"/>
    </row>
    <row r="307">
      <c r="A307" s="95">
        <v>2021.0</v>
      </c>
      <c r="B307" s="96" t="s">
        <v>528</v>
      </c>
      <c r="C307" s="96">
        <v>74.0</v>
      </c>
      <c r="D307" s="97">
        <v>44458.0</v>
      </c>
      <c r="E307" s="96" t="s">
        <v>808</v>
      </c>
      <c r="F307" s="96" t="s">
        <v>809</v>
      </c>
      <c r="G307" s="96" t="s">
        <v>443</v>
      </c>
      <c r="H307" s="98" t="s">
        <v>425</v>
      </c>
      <c r="I307" s="96" t="s">
        <v>917</v>
      </c>
      <c r="J307" s="96" t="s">
        <v>48</v>
      </c>
      <c r="K307" s="96" t="s">
        <v>50</v>
      </c>
      <c r="L307" s="96">
        <v>49.0</v>
      </c>
      <c r="M307" s="96" t="s">
        <v>472</v>
      </c>
      <c r="N307" s="96" t="s">
        <v>439</v>
      </c>
      <c r="O307" s="96" t="s">
        <v>446</v>
      </c>
      <c r="P307" s="96" t="s">
        <v>66</v>
      </c>
      <c r="Q307" s="99" t="str">
        <f t="shared" si="1"/>
        <v>Sunday</v>
      </c>
      <c r="R307" s="96" t="s">
        <v>193</v>
      </c>
      <c r="S307" s="94"/>
      <c r="T307" s="94"/>
      <c r="U307" s="94"/>
      <c r="V307" s="94"/>
      <c r="W307" s="94"/>
      <c r="X307" s="94"/>
      <c r="Y307" s="94"/>
      <c r="Z307" s="94"/>
      <c r="AA307" s="94"/>
      <c r="AB307" s="94"/>
      <c r="AC307" s="94"/>
      <c r="AD307" s="94"/>
      <c r="AE307" s="94"/>
      <c r="AF307" s="94"/>
    </row>
    <row r="308">
      <c r="A308" s="95">
        <v>2021.0</v>
      </c>
      <c r="B308" s="96" t="s">
        <v>440</v>
      </c>
      <c r="C308" s="96">
        <v>80.0</v>
      </c>
      <c r="D308" s="97">
        <v>44476.0</v>
      </c>
      <c r="E308" s="96" t="s">
        <v>918</v>
      </c>
      <c r="F308" s="96" t="s">
        <v>919</v>
      </c>
      <c r="G308" s="96" t="s">
        <v>443</v>
      </c>
      <c r="H308" s="98" t="s">
        <v>425</v>
      </c>
      <c r="I308" s="96" t="s">
        <v>920</v>
      </c>
      <c r="J308" s="96" t="s">
        <v>48</v>
      </c>
      <c r="K308" s="96" t="s">
        <v>16</v>
      </c>
      <c r="L308" s="96">
        <v>71.0</v>
      </c>
      <c r="M308" s="96" t="s">
        <v>497</v>
      </c>
      <c r="N308" s="96" t="s">
        <v>439</v>
      </c>
      <c r="O308" s="96" t="s">
        <v>473</v>
      </c>
      <c r="P308" s="96" t="s">
        <v>10</v>
      </c>
      <c r="Q308" s="99" t="str">
        <f t="shared" si="1"/>
        <v>Thursday</v>
      </c>
      <c r="R308" s="96" t="s">
        <v>29</v>
      </c>
      <c r="S308" s="94"/>
      <c r="T308" s="94"/>
      <c r="U308" s="94"/>
      <c r="V308" s="94"/>
      <c r="W308" s="94"/>
      <c r="X308" s="94"/>
      <c r="Y308" s="94"/>
      <c r="Z308" s="94"/>
      <c r="AA308" s="94"/>
      <c r="AB308" s="94"/>
      <c r="AC308" s="94"/>
      <c r="AD308" s="94"/>
      <c r="AE308" s="94"/>
      <c r="AF308" s="94"/>
    </row>
    <row r="309">
      <c r="A309" s="95">
        <v>2021.0</v>
      </c>
      <c r="B309" s="96" t="s">
        <v>440</v>
      </c>
      <c r="C309" s="96">
        <v>82.0</v>
      </c>
      <c r="D309" s="97">
        <v>44480.0</v>
      </c>
      <c r="E309" s="96" t="s">
        <v>921</v>
      </c>
      <c r="F309" s="96" t="s">
        <v>565</v>
      </c>
      <c r="G309" s="96" t="s">
        <v>443</v>
      </c>
      <c r="H309" s="98" t="s">
        <v>425</v>
      </c>
      <c r="I309" s="96" t="s">
        <v>922</v>
      </c>
      <c r="J309" s="96" t="s">
        <v>48</v>
      </c>
      <c r="K309" s="96" t="s">
        <v>50</v>
      </c>
      <c r="L309" s="96">
        <v>62.0</v>
      </c>
      <c r="M309" s="96" t="s">
        <v>445</v>
      </c>
      <c r="N309" s="96" t="s">
        <v>439</v>
      </c>
      <c r="O309" s="96" t="s">
        <v>446</v>
      </c>
      <c r="P309" s="96" t="s">
        <v>800</v>
      </c>
      <c r="Q309" s="99" t="str">
        <f t="shared" si="1"/>
        <v>Monday</v>
      </c>
      <c r="R309" s="96" t="s">
        <v>29</v>
      </c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  <c r="AE309" s="94"/>
      <c r="AF309" s="94"/>
    </row>
    <row r="310">
      <c r="A310" s="95">
        <v>2021.0</v>
      </c>
      <c r="B310" s="96" t="s">
        <v>440</v>
      </c>
      <c r="C310" s="96">
        <v>85.0</v>
      </c>
      <c r="D310" s="97">
        <v>44482.0</v>
      </c>
      <c r="E310" s="96" t="s">
        <v>433</v>
      </c>
      <c r="F310" s="96" t="s">
        <v>433</v>
      </c>
      <c r="G310" s="98" t="s">
        <v>424</v>
      </c>
      <c r="H310" s="98" t="s">
        <v>425</v>
      </c>
      <c r="I310" s="96" t="s">
        <v>923</v>
      </c>
      <c r="J310" s="96" t="s">
        <v>48</v>
      </c>
      <c r="K310" s="96" t="s">
        <v>50</v>
      </c>
      <c r="L310" s="96">
        <v>57.0</v>
      </c>
      <c r="M310" s="96" t="s">
        <v>461</v>
      </c>
      <c r="N310" s="96" t="s">
        <v>439</v>
      </c>
      <c r="O310" s="96" t="s">
        <v>446</v>
      </c>
      <c r="P310" s="96" t="s">
        <v>10</v>
      </c>
      <c r="Q310" s="99" t="str">
        <f t="shared" si="1"/>
        <v>Wednesday</v>
      </c>
      <c r="R310" s="96" t="s">
        <v>29</v>
      </c>
      <c r="S310" s="94"/>
      <c r="T310" s="94"/>
      <c r="U310" s="94"/>
      <c r="V310" s="94"/>
      <c r="W310" s="94"/>
      <c r="X310" s="94"/>
      <c r="Y310" s="94"/>
      <c r="Z310" s="94"/>
      <c r="AA310" s="94"/>
      <c r="AB310" s="94"/>
      <c r="AC310" s="94"/>
      <c r="AD310" s="94"/>
      <c r="AE310" s="94"/>
      <c r="AF310" s="94"/>
    </row>
    <row r="311">
      <c r="A311" s="95">
        <v>2021.0</v>
      </c>
      <c r="B311" s="96" t="s">
        <v>440</v>
      </c>
      <c r="C311" s="96">
        <v>86.0</v>
      </c>
      <c r="D311" s="97">
        <v>44487.0</v>
      </c>
      <c r="E311" s="96" t="s">
        <v>924</v>
      </c>
      <c r="F311" s="96" t="s">
        <v>512</v>
      </c>
      <c r="G311" s="98" t="s">
        <v>424</v>
      </c>
      <c r="H311" s="98" t="s">
        <v>425</v>
      </c>
      <c r="I311" s="96" t="s">
        <v>576</v>
      </c>
      <c r="J311" s="96" t="s">
        <v>48</v>
      </c>
      <c r="K311" s="96" t="s">
        <v>50</v>
      </c>
      <c r="L311" s="96">
        <v>25.0</v>
      </c>
      <c r="M311" s="96" t="s">
        <v>427</v>
      </c>
      <c r="N311" s="96" t="s">
        <v>439</v>
      </c>
      <c r="O311" s="96" t="s">
        <v>446</v>
      </c>
      <c r="P311" s="96" t="s">
        <v>66</v>
      </c>
      <c r="Q311" s="99" t="str">
        <f t="shared" si="1"/>
        <v>Monday</v>
      </c>
      <c r="R311" s="96" t="s">
        <v>29</v>
      </c>
      <c r="S311" s="94"/>
      <c r="T311" s="94"/>
      <c r="U311" s="94"/>
      <c r="V311" s="94"/>
      <c r="W311" s="94"/>
      <c r="X311" s="94"/>
      <c r="Y311" s="94"/>
      <c r="Z311" s="94"/>
      <c r="AA311" s="94"/>
      <c r="AB311" s="94"/>
      <c r="AC311" s="94"/>
      <c r="AD311" s="94"/>
      <c r="AE311" s="94"/>
      <c r="AF311" s="94"/>
    </row>
    <row r="312">
      <c r="A312" s="95">
        <v>2021.0</v>
      </c>
      <c r="B312" s="96" t="s">
        <v>440</v>
      </c>
      <c r="C312" s="96">
        <v>89.0</v>
      </c>
      <c r="D312" s="97">
        <v>44488.0</v>
      </c>
      <c r="E312" s="96" t="s">
        <v>925</v>
      </c>
      <c r="F312" s="96" t="s">
        <v>925</v>
      </c>
      <c r="G312" s="96" t="s">
        <v>523</v>
      </c>
      <c r="H312" s="98" t="s">
        <v>425</v>
      </c>
      <c r="I312" s="96" t="s">
        <v>737</v>
      </c>
      <c r="J312" s="96" t="s">
        <v>48</v>
      </c>
      <c r="K312" s="96" t="s">
        <v>50</v>
      </c>
      <c r="L312" s="96">
        <v>73.0</v>
      </c>
      <c r="M312" s="96" t="s">
        <v>497</v>
      </c>
      <c r="N312" s="96" t="s">
        <v>439</v>
      </c>
      <c r="O312" s="96" t="s">
        <v>446</v>
      </c>
      <c r="P312" s="96" t="s">
        <v>66</v>
      </c>
      <c r="Q312" s="99" t="str">
        <f t="shared" si="1"/>
        <v>Tuesday</v>
      </c>
      <c r="R312" s="96" t="s">
        <v>29</v>
      </c>
      <c r="S312" s="94"/>
      <c r="T312" s="94"/>
      <c r="U312" s="94"/>
      <c r="V312" s="94"/>
      <c r="W312" s="94"/>
      <c r="X312" s="94"/>
      <c r="Y312" s="94"/>
      <c r="Z312" s="94"/>
      <c r="AA312" s="94"/>
      <c r="AB312" s="94"/>
      <c r="AC312" s="94"/>
      <c r="AD312" s="94"/>
      <c r="AE312" s="94"/>
      <c r="AF312" s="94"/>
    </row>
    <row r="313">
      <c r="A313" s="95">
        <v>2021.0</v>
      </c>
      <c r="B313" s="96" t="s">
        <v>661</v>
      </c>
      <c r="C313" s="96">
        <v>95.0</v>
      </c>
      <c r="D313" s="97">
        <v>44507.0</v>
      </c>
      <c r="E313" s="96" t="s">
        <v>926</v>
      </c>
      <c r="F313" s="96" t="s">
        <v>927</v>
      </c>
      <c r="G313" s="96" t="s">
        <v>443</v>
      </c>
      <c r="H313" s="98" t="s">
        <v>425</v>
      </c>
      <c r="I313" s="96" t="s">
        <v>923</v>
      </c>
      <c r="J313" s="96" t="s">
        <v>48</v>
      </c>
      <c r="K313" s="96" t="s">
        <v>16</v>
      </c>
      <c r="L313" s="96">
        <v>20.0</v>
      </c>
      <c r="M313" s="96" t="s">
        <v>427</v>
      </c>
      <c r="N313" s="96" t="s">
        <v>439</v>
      </c>
      <c r="O313" s="96" t="s">
        <v>429</v>
      </c>
      <c r="P313" s="96" t="s">
        <v>800</v>
      </c>
      <c r="Q313" s="99" t="str">
        <f t="shared" si="1"/>
        <v>Sunday</v>
      </c>
      <c r="R313" s="96" t="s">
        <v>29</v>
      </c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  <c r="AE313" s="94"/>
      <c r="AF313" s="94"/>
    </row>
    <row r="314">
      <c r="A314" s="95">
        <v>2021.0</v>
      </c>
      <c r="B314" s="96" t="s">
        <v>661</v>
      </c>
      <c r="C314" s="96">
        <v>95.0</v>
      </c>
      <c r="D314" s="97">
        <v>44507.0</v>
      </c>
      <c r="E314" s="96" t="s">
        <v>926</v>
      </c>
      <c r="F314" s="96" t="s">
        <v>927</v>
      </c>
      <c r="G314" s="96" t="s">
        <v>443</v>
      </c>
      <c r="H314" s="98" t="s">
        <v>425</v>
      </c>
      <c r="I314" s="96" t="s">
        <v>923</v>
      </c>
      <c r="J314" s="96" t="s">
        <v>48</v>
      </c>
      <c r="K314" s="96" t="s">
        <v>16</v>
      </c>
      <c r="L314" s="96">
        <v>20.0</v>
      </c>
      <c r="M314" s="96" t="s">
        <v>427</v>
      </c>
      <c r="N314" s="96" t="s">
        <v>439</v>
      </c>
      <c r="O314" s="96" t="s">
        <v>429</v>
      </c>
      <c r="P314" s="96" t="s">
        <v>800</v>
      </c>
      <c r="Q314" s="99" t="str">
        <f t="shared" si="1"/>
        <v>Sunday</v>
      </c>
      <c r="R314" s="96" t="s">
        <v>29</v>
      </c>
      <c r="S314" s="94"/>
      <c r="T314" s="94"/>
      <c r="U314" s="94"/>
      <c r="V314" s="94"/>
      <c r="W314" s="94"/>
      <c r="X314" s="94"/>
      <c r="Y314" s="94"/>
      <c r="Z314" s="94"/>
      <c r="AA314" s="94"/>
      <c r="AB314" s="94"/>
      <c r="AC314" s="94"/>
      <c r="AD314" s="94"/>
      <c r="AE314" s="94"/>
      <c r="AF314" s="94"/>
    </row>
    <row r="315">
      <c r="A315" s="95">
        <v>2021.0</v>
      </c>
      <c r="B315" s="96" t="s">
        <v>661</v>
      </c>
      <c r="C315" s="96">
        <v>95.0</v>
      </c>
      <c r="D315" s="97">
        <v>44507.0</v>
      </c>
      <c r="E315" s="96" t="s">
        <v>926</v>
      </c>
      <c r="F315" s="96" t="s">
        <v>927</v>
      </c>
      <c r="G315" s="96" t="s">
        <v>443</v>
      </c>
      <c r="H315" s="98" t="s">
        <v>425</v>
      </c>
      <c r="I315" s="96" t="s">
        <v>923</v>
      </c>
      <c r="J315" s="96" t="s">
        <v>48</v>
      </c>
      <c r="K315" s="96" t="s">
        <v>50</v>
      </c>
      <c r="L315" s="96">
        <v>20.0</v>
      </c>
      <c r="M315" s="96" t="s">
        <v>427</v>
      </c>
      <c r="N315" s="96" t="s">
        <v>439</v>
      </c>
      <c r="O315" s="96" t="s">
        <v>429</v>
      </c>
      <c r="P315" s="96" t="s">
        <v>800</v>
      </c>
      <c r="Q315" s="99" t="str">
        <f t="shared" si="1"/>
        <v>Sunday</v>
      </c>
      <c r="R315" s="96" t="s">
        <v>29</v>
      </c>
      <c r="S315" s="94"/>
      <c r="T315" s="94"/>
      <c r="U315" s="94"/>
      <c r="V315" s="94"/>
      <c r="W315" s="94"/>
      <c r="X315" s="94"/>
      <c r="Y315" s="94"/>
      <c r="Z315" s="94"/>
      <c r="AA315" s="94"/>
      <c r="AB315" s="94"/>
      <c r="AC315" s="94"/>
      <c r="AD315" s="94"/>
      <c r="AE315" s="94"/>
      <c r="AF315" s="94"/>
    </row>
    <row r="316">
      <c r="A316" s="95">
        <v>2021.0</v>
      </c>
      <c r="B316" s="96" t="s">
        <v>661</v>
      </c>
      <c r="C316" s="96">
        <v>95.0</v>
      </c>
      <c r="D316" s="97">
        <v>44507.0</v>
      </c>
      <c r="E316" s="96" t="s">
        <v>926</v>
      </c>
      <c r="F316" s="96" t="s">
        <v>927</v>
      </c>
      <c r="G316" s="96" t="s">
        <v>443</v>
      </c>
      <c r="H316" s="98" t="s">
        <v>425</v>
      </c>
      <c r="I316" s="96" t="s">
        <v>923</v>
      </c>
      <c r="J316" s="96" t="s">
        <v>48</v>
      </c>
      <c r="K316" s="96" t="s">
        <v>16</v>
      </c>
      <c r="L316" s="96">
        <v>20.0</v>
      </c>
      <c r="M316" s="96" t="s">
        <v>427</v>
      </c>
      <c r="N316" s="96" t="s">
        <v>439</v>
      </c>
      <c r="O316" s="96" t="s">
        <v>429</v>
      </c>
      <c r="P316" s="96" t="s">
        <v>800</v>
      </c>
      <c r="Q316" s="99" t="str">
        <f t="shared" si="1"/>
        <v>Sunday</v>
      </c>
      <c r="R316" s="96" t="s">
        <v>29</v>
      </c>
      <c r="S316" s="94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  <c r="AD316" s="94"/>
      <c r="AE316" s="94"/>
      <c r="AF316" s="94"/>
    </row>
    <row r="317">
      <c r="A317" s="95">
        <v>2021.0</v>
      </c>
      <c r="B317" s="96" t="s">
        <v>661</v>
      </c>
      <c r="C317" s="96">
        <v>95.0</v>
      </c>
      <c r="D317" s="97">
        <v>44507.0</v>
      </c>
      <c r="E317" s="96" t="s">
        <v>926</v>
      </c>
      <c r="F317" s="96" t="s">
        <v>927</v>
      </c>
      <c r="G317" s="96" t="s">
        <v>443</v>
      </c>
      <c r="H317" s="98" t="s">
        <v>425</v>
      </c>
      <c r="I317" s="96" t="s">
        <v>923</v>
      </c>
      <c r="J317" s="96" t="s">
        <v>48</v>
      </c>
      <c r="K317" s="96" t="s">
        <v>50</v>
      </c>
      <c r="L317" s="96">
        <v>20.0</v>
      </c>
      <c r="M317" s="96" t="s">
        <v>427</v>
      </c>
      <c r="N317" s="96" t="s">
        <v>439</v>
      </c>
      <c r="O317" s="96" t="s">
        <v>429</v>
      </c>
      <c r="P317" s="96" t="s">
        <v>800</v>
      </c>
      <c r="Q317" s="99" t="str">
        <f t="shared" si="1"/>
        <v>Sunday</v>
      </c>
      <c r="R317" s="96" t="s">
        <v>29</v>
      </c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E317" s="94"/>
      <c r="AF317" s="94"/>
    </row>
    <row r="318">
      <c r="A318" s="95">
        <v>2021.0</v>
      </c>
      <c r="B318" s="96" t="s">
        <v>436</v>
      </c>
      <c r="C318" s="96">
        <v>22.0</v>
      </c>
      <c r="D318" s="97">
        <v>44334.0</v>
      </c>
      <c r="E318" s="96" t="s">
        <v>432</v>
      </c>
      <c r="F318" s="96" t="s">
        <v>433</v>
      </c>
      <c r="G318" s="98" t="s">
        <v>424</v>
      </c>
      <c r="H318" s="98" t="s">
        <v>425</v>
      </c>
      <c r="I318" s="96" t="s">
        <v>66</v>
      </c>
      <c r="J318" s="96" t="s">
        <v>81</v>
      </c>
      <c r="K318" s="96" t="s">
        <v>50</v>
      </c>
      <c r="L318" s="96">
        <v>73.0</v>
      </c>
      <c r="M318" s="96" t="s">
        <v>497</v>
      </c>
      <c r="N318" s="96" t="s">
        <v>439</v>
      </c>
      <c r="O318" s="96" t="s">
        <v>551</v>
      </c>
      <c r="P318" s="96" t="s">
        <v>10</v>
      </c>
      <c r="Q318" s="99" t="str">
        <f t="shared" si="1"/>
        <v>Tuesday</v>
      </c>
      <c r="R318" s="96" t="s">
        <v>198</v>
      </c>
      <c r="S318" s="94"/>
      <c r="T318" s="94"/>
      <c r="U318" s="94"/>
      <c r="V318" s="94"/>
      <c r="W318" s="94"/>
      <c r="X318" s="94"/>
      <c r="Y318" s="94"/>
      <c r="Z318" s="94"/>
      <c r="AA318" s="94"/>
      <c r="AB318" s="94"/>
      <c r="AC318" s="94"/>
      <c r="AD318" s="94"/>
      <c r="AE318" s="94"/>
      <c r="AF318" s="94"/>
    </row>
    <row r="319">
      <c r="A319" s="95">
        <v>2021.0</v>
      </c>
      <c r="B319" s="96" t="s">
        <v>661</v>
      </c>
      <c r="C319" s="96">
        <v>94.0</v>
      </c>
      <c r="D319" s="97">
        <v>44505.0</v>
      </c>
      <c r="E319" s="96" t="s">
        <v>798</v>
      </c>
      <c r="F319" s="96" t="s">
        <v>442</v>
      </c>
      <c r="G319" s="96" t="s">
        <v>443</v>
      </c>
      <c r="H319" s="98" t="s">
        <v>425</v>
      </c>
      <c r="I319" s="96" t="s">
        <v>928</v>
      </c>
      <c r="J319" s="96" t="s">
        <v>81</v>
      </c>
      <c r="K319" s="96" t="s">
        <v>16</v>
      </c>
      <c r="L319" s="96">
        <v>59.0</v>
      </c>
      <c r="M319" s="96" t="s">
        <v>461</v>
      </c>
      <c r="N319" s="96" t="s">
        <v>439</v>
      </c>
      <c r="O319" s="96" t="s">
        <v>473</v>
      </c>
      <c r="P319" s="96" t="s">
        <v>800</v>
      </c>
      <c r="Q319" s="99" t="str">
        <f t="shared" si="1"/>
        <v>Friday</v>
      </c>
      <c r="R319" s="96" t="s">
        <v>29</v>
      </c>
      <c r="S319" s="94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94"/>
      <c r="AE319" s="94"/>
      <c r="AF319" s="94"/>
    </row>
    <row r="320">
      <c r="A320" s="95">
        <v>2021.0</v>
      </c>
      <c r="B320" s="96" t="s">
        <v>474</v>
      </c>
      <c r="C320" s="96">
        <v>3.0</v>
      </c>
      <c r="D320" s="97">
        <v>44226.0</v>
      </c>
      <c r="E320" s="96" t="s">
        <v>687</v>
      </c>
      <c r="F320" s="96" t="s">
        <v>442</v>
      </c>
      <c r="G320" s="98" t="s">
        <v>443</v>
      </c>
      <c r="H320" s="98" t="s">
        <v>425</v>
      </c>
      <c r="I320" s="96" t="s">
        <v>929</v>
      </c>
      <c r="J320" s="96" t="s">
        <v>930</v>
      </c>
      <c r="K320" s="96" t="s">
        <v>50</v>
      </c>
      <c r="L320" s="96">
        <v>24.0</v>
      </c>
      <c r="M320" s="96" t="s">
        <v>427</v>
      </c>
      <c r="N320" s="96" t="s">
        <v>428</v>
      </c>
      <c r="O320" s="96" t="s">
        <v>463</v>
      </c>
      <c r="P320" s="96" t="s">
        <v>800</v>
      </c>
      <c r="Q320" s="99" t="str">
        <f t="shared" si="1"/>
        <v>Saturday</v>
      </c>
      <c r="R320" s="96" t="s">
        <v>184</v>
      </c>
      <c r="S320" s="94"/>
      <c r="T320" s="94"/>
      <c r="U320" s="94"/>
      <c r="V320" s="94"/>
      <c r="W320" s="94"/>
      <c r="X320" s="94"/>
      <c r="Y320" s="94"/>
      <c r="Z320" s="94"/>
      <c r="AA320" s="94"/>
      <c r="AB320" s="94"/>
      <c r="AC320" s="94"/>
      <c r="AD320" s="94"/>
      <c r="AE320" s="94"/>
      <c r="AF320" s="94"/>
    </row>
    <row r="321">
      <c r="A321" s="95">
        <v>2021.0</v>
      </c>
      <c r="B321" s="96" t="s">
        <v>474</v>
      </c>
      <c r="C321" s="96">
        <v>2.0</v>
      </c>
      <c r="D321" s="97">
        <v>44219.0</v>
      </c>
      <c r="E321" s="96" t="s">
        <v>803</v>
      </c>
      <c r="F321" s="96" t="s">
        <v>804</v>
      </c>
      <c r="G321" s="98" t="s">
        <v>424</v>
      </c>
      <c r="H321" s="98" t="s">
        <v>425</v>
      </c>
      <c r="I321" s="96" t="s">
        <v>931</v>
      </c>
      <c r="J321" s="96" t="s">
        <v>60</v>
      </c>
      <c r="K321" s="96" t="s">
        <v>16</v>
      </c>
      <c r="L321" s="96">
        <v>39.0</v>
      </c>
      <c r="M321" s="96" t="s">
        <v>454</v>
      </c>
      <c r="N321" s="96" t="s">
        <v>439</v>
      </c>
      <c r="O321" s="96" t="s">
        <v>446</v>
      </c>
      <c r="P321" s="96" t="s">
        <v>800</v>
      </c>
      <c r="Q321" s="99" t="str">
        <f t="shared" si="1"/>
        <v>Saturday</v>
      </c>
      <c r="R321" s="96" t="s">
        <v>184</v>
      </c>
      <c r="S321" s="9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  <c r="AE321" s="94"/>
      <c r="AF321" s="94"/>
    </row>
    <row r="322">
      <c r="A322" s="95">
        <v>2021.0</v>
      </c>
      <c r="B322" s="96" t="s">
        <v>421</v>
      </c>
      <c r="C322" s="96">
        <v>42.0</v>
      </c>
      <c r="D322" s="97">
        <v>44390.0</v>
      </c>
      <c r="E322" s="96" t="s">
        <v>685</v>
      </c>
      <c r="F322" s="96" t="s">
        <v>685</v>
      </c>
      <c r="G322" s="96" t="s">
        <v>443</v>
      </c>
      <c r="H322" s="98" t="s">
        <v>425</v>
      </c>
      <c r="I322" s="96" t="s">
        <v>735</v>
      </c>
      <c r="J322" s="96" t="s">
        <v>60</v>
      </c>
      <c r="K322" s="96" t="s">
        <v>16</v>
      </c>
      <c r="L322" s="96">
        <v>69.0</v>
      </c>
      <c r="M322" s="96" t="s">
        <v>445</v>
      </c>
      <c r="N322" s="96" t="s">
        <v>439</v>
      </c>
      <c r="O322" s="96" t="s">
        <v>446</v>
      </c>
      <c r="P322" s="96" t="s">
        <v>800</v>
      </c>
      <c r="Q322" s="99" t="str">
        <f t="shared" si="1"/>
        <v>Tuesday</v>
      </c>
      <c r="R322" s="96" t="s">
        <v>193</v>
      </c>
      <c r="S322" s="94"/>
      <c r="T322" s="94"/>
      <c r="U322" s="94"/>
      <c r="V322" s="94"/>
      <c r="W322" s="94"/>
      <c r="X322" s="94"/>
      <c r="Y322" s="94"/>
      <c r="Z322" s="94"/>
      <c r="AA322" s="94"/>
      <c r="AB322" s="94"/>
      <c r="AC322" s="94"/>
      <c r="AD322" s="94"/>
      <c r="AE322" s="94"/>
      <c r="AF322" s="94"/>
    </row>
    <row r="323">
      <c r="A323" s="95">
        <v>2021.0</v>
      </c>
      <c r="B323" s="96" t="s">
        <v>724</v>
      </c>
      <c r="C323" s="96">
        <v>98.0</v>
      </c>
      <c r="D323" s="97">
        <v>44558.0</v>
      </c>
      <c r="E323" s="96" t="s">
        <v>628</v>
      </c>
      <c r="F323" s="96" t="s">
        <v>633</v>
      </c>
      <c r="G323" s="98" t="s">
        <v>424</v>
      </c>
      <c r="H323" s="98" t="s">
        <v>425</v>
      </c>
      <c r="I323" s="96" t="s">
        <v>932</v>
      </c>
      <c r="J323" s="96" t="s">
        <v>60</v>
      </c>
      <c r="K323" s="96" t="s">
        <v>16</v>
      </c>
      <c r="L323" s="96">
        <v>41.0</v>
      </c>
      <c r="M323" s="96" t="s">
        <v>472</v>
      </c>
      <c r="N323" s="96" t="s">
        <v>439</v>
      </c>
      <c r="O323" s="96" t="s">
        <v>446</v>
      </c>
      <c r="P323" s="96" t="s">
        <v>10</v>
      </c>
      <c r="Q323" s="99" t="str">
        <f t="shared" si="1"/>
        <v>Tuesday</v>
      </c>
      <c r="R323" s="96" t="s">
        <v>184</v>
      </c>
      <c r="S323" s="94"/>
      <c r="T323" s="94"/>
      <c r="U323" s="94"/>
      <c r="V323" s="94"/>
      <c r="W323" s="94"/>
      <c r="X323" s="94"/>
      <c r="Y323" s="94"/>
      <c r="Z323" s="94"/>
      <c r="AA323" s="94"/>
      <c r="AB323" s="94"/>
      <c r="AC323" s="94"/>
      <c r="AD323" s="94"/>
      <c r="AE323" s="94"/>
      <c r="AF323" s="94"/>
    </row>
    <row r="324">
      <c r="A324" s="95">
        <v>2021.0</v>
      </c>
      <c r="B324" s="96" t="s">
        <v>421</v>
      </c>
      <c r="C324" s="96">
        <v>50.0</v>
      </c>
      <c r="D324" s="97">
        <v>44401.0</v>
      </c>
      <c r="E324" s="96" t="s">
        <v>933</v>
      </c>
      <c r="F324" s="96" t="s">
        <v>532</v>
      </c>
      <c r="G324" s="98" t="s">
        <v>424</v>
      </c>
      <c r="H324" s="98" t="s">
        <v>425</v>
      </c>
      <c r="I324" s="96" t="s">
        <v>650</v>
      </c>
      <c r="J324" s="96" t="s">
        <v>625</v>
      </c>
      <c r="K324" s="96" t="s">
        <v>50</v>
      </c>
      <c r="L324" s="96">
        <v>22.0</v>
      </c>
      <c r="M324" s="96" t="s">
        <v>427</v>
      </c>
      <c r="N324" s="96" t="s">
        <v>439</v>
      </c>
      <c r="O324" s="96" t="s">
        <v>446</v>
      </c>
      <c r="P324" s="96" t="s">
        <v>800</v>
      </c>
      <c r="Q324" s="99" t="str">
        <f t="shared" si="1"/>
        <v>Saturday</v>
      </c>
      <c r="R324" s="96" t="s">
        <v>193</v>
      </c>
      <c r="S324" s="94"/>
      <c r="T324" s="94"/>
      <c r="U324" s="94"/>
      <c r="V324" s="94"/>
      <c r="W324" s="94"/>
      <c r="X324" s="94"/>
      <c r="Y324" s="94"/>
      <c r="Z324" s="94"/>
      <c r="AA324" s="94"/>
      <c r="AB324" s="94"/>
      <c r="AC324" s="94"/>
      <c r="AD324" s="94"/>
      <c r="AE324" s="94"/>
      <c r="AF324" s="94"/>
    </row>
    <row r="325">
      <c r="A325" s="95">
        <v>2021.0</v>
      </c>
      <c r="B325" s="96" t="s">
        <v>440</v>
      </c>
      <c r="C325" s="96">
        <v>76.0</v>
      </c>
      <c r="D325" s="97">
        <v>44475.0</v>
      </c>
      <c r="E325" s="96" t="s">
        <v>934</v>
      </c>
      <c r="F325" s="96" t="s">
        <v>935</v>
      </c>
      <c r="G325" s="96" t="s">
        <v>443</v>
      </c>
      <c r="H325" s="98" t="s">
        <v>425</v>
      </c>
      <c r="I325" s="96" t="s">
        <v>936</v>
      </c>
      <c r="J325" s="96" t="s">
        <v>625</v>
      </c>
      <c r="K325" s="96" t="s">
        <v>16</v>
      </c>
      <c r="L325" s="96">
        <v>75.0</v>
      </c>
      <c r="M325" s="96" t="s">
        <v>497</v>
      </c>
      <c r="N325" s="96" t="s">
        <v>439</v>
      </c>
      <c r="O325" s="96" t="s">
        <v>473</v>
      </c>
      <c r="P325" s="96" t="s">
        <v>800</v>
      </c>
      <c r="Q325" s="99" t="str">
        <f t="shared" si="1"/>
        <v>Wednesday</v>
      </c>
      <c r="R325" s="96" t="s">
        <v>29</v>
      </c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  <c r="AE325" s="94"/>
      <c r="AF325" s="94"/>
    </row>
    <row r="326">
      <c r="A326" s="95">
        <v>2021.0</v>
      </c>
      <c r="B326" s="96" t="s">
        <v>514</v>
      </c>
      <c r="C326" s="96">
        <v>56.0</v>
      </c>
      <c r="D326" s="97">
        <v>44411.0</v>
      </c>
      <c r="E326" s="96" t="s">
        <v>902</v>
      </c>
      <c r="F326" s="96" t="s">
        <v>903</v>
      </c>
      <c r="G326" s="96" t="s">
        <v>523</v>
      </c>
      <c r="H326" s="98" t="s">
        <v>425</v>
      </c>
      <c r="I326" s="96" t="s">
        <v>887</v>
      </c>
      <c r="J326" s="96" t="s">
        <v>127</v>
      </c>
      <c r="K326" s="96" t="s">
        <v>50</v>
      </c>
      <c r="L326" s="96">
        <v>43.0</v>
      </c>
      <c r="M326" s="96" t="s">
        <v>472</v>
      </c>
      <c r="N326" s="96" t="s">
        <v>439</v>
      </c>
      <c r="O326" s="96" t="s">
        <v>446</v>
      </c>
      <c r="P326" s="96" t="s">
        <v>800</v>
      </c>
      <c r="Q326" s="99" t="str">
        <f t="shared" si="1"/>
        <v>Tuesday</v>
      </c>
      <c r="R326" s="96" t="s">
        <v>193</v>
      </c>
      <c r="S326" s="94"/>
      <c r="T326" s="94"/>
      <c r="U326" s="94"/>
      <c r="V326" s="94"/>
      <c r="W326" s="94"/>
      <c r="X326" s="94"/>
      <c r="Y326" s="94"/>
      <c r="Z326" s="94"/>
      <c r="AA326" s="94"/>
      <c r="AB326" s="94"/>
      <c r="AC326" s="94"/>
      <c r="AD326" s="94"/>
      <c r="AE326" s="94"/>
      <c r="AF326" s="94"/>
    </row>
    <row r="327">
      <c r="A327" s="95">
        <v>2021.0</v>
      </c>
      <c r="B327" s="96" t="s">
        <v>440</v>
      </c>
      <c r="C327" s="96">
        <v>77.0</v>
      </c>
      <c r="D327" s="97">
        <v>44475.0</v>
      </c>
      <c r="E327" s="96" t="s">
        <v>937</v>
      </c>
      <c r="F327" s="96" t="s">
        <v>433</v>
      </c>
      <c r="G327" s="98" t="s">
        <v>424</v>
      </c>
      <c r="H327" s="98" t="s">
        <v>425</v>
      </c>
      <c r="I327" s="96" t="s">
        <v>634</v>
      </c>
      <c r="J327" s="96" t="s">
        <v>127</v>
      </c>
      <c r="K327" s="96" t="s">
        <v>16</v>
      </c>
      <c r="L327" s="96">
        <v>54.0</v>
      </c>
      <c r="M327" s="96" t="s">
        <v>461</v>
      </c>
      <c r="N327" s="96" t="s">
        <v>439</v>
      </c>
      <c r="O327" s="96" t="s">
        <v>483</v>
      </c>
      <c r="P327" s="96" t="s">
        <v>66</v>
      </c>
      <c r="Q327" s="99" t="str">
        <f t="shared" si="1"/>
        <v>Wednesday</v>
      </c>
      <c r="R327" s="96" t="s">
        <v>29</v>
      </c>
      <c r="S327" s="94"/>
      <c r="T327" s="94"/>
      <c r="U327" s="94"/>
      <c r="V327" s="94"/>
      <c r="W327" s="94"/>
      <c r="X327" s="94"/>
      <c r="Y327" s="94"/>
      <c r="Z327" s="94"/>
      <c r="AA327" s="94"/>
      <c r="AB327" s="94"/>
      <c r="AC327" s="94"/>
      <c r="AD327" s="94"/>
      <c r="AE327" s="94"/>
      <c r="AF327" s="94"/>
    </row>
    <row r="328">
      <c r="A328" s="95">
        <v>2021.0</v>
      </c>
      <c r="B328" s="96" t="s">
        <v>661</v>
      </c>
      <c r="C328" s="96">
        <v>96.0</v>
      </c>
      <c r="D328" s="97">
        <v>44509.0</v>
      </c>
      <c r="E328" s="96" t="s">
        <v>886</v>
      </c>
      <c r="F328" s="96" t="s">
        <v>442</v>
      </c>
      <c r="G328" s="96" t="s">
        <v>443</v>
      </c>
      <c r="H328" s="98" t="s">
        <v>425</v>
      </c>
      <c r="I328" s="96" t="s">
        <v>786</v>
      </c>
      <c r="J328" s="96" t="s">
        <v>127</v>
      </c>
      <c r="K328" s="96" t="s">
        <v>16</v>
      </c>
      <c r="L328" s="96">
        <v>72.0</v>
      </c>
      <c r="M328" s="96" t="s">
        <v>497</v>
      </c>
      <c r="N328" s="96" t="s">
        <v>439</v>
      </c>
      <c r="O328" s="96" t="s">
        <v>483</v>
      </c>
      <c r="P328" s="96" t="s">
        <v>10</v>
      </c>
      <c r="Q328" s="99" t="str">
        <f t="shared" si="1"/>
        <v>Tuesday</v>
      </c>
      <c r="R328" s="96" t="s">
        <v>29</v>
      </c>
      <c r="S328" s="94"/>
      <c r="T328" s="94"/>
      <c r="U328" s="94"/>
      <c r="V328" s="94"/>
      <c r="W328" s="94"/>
      <c r="X328" s="94"/>
      <c r="Y328" s="94"/>
      <c r="Z328" s="94"/>
      <c r="AA328" s="94"/>
      <c r="AB328" s="94"/>
      <c r="AC328" s="94"/>
      <c r="AD328" s="94"/>
      <c r="AE328" s="94"/>
      <c r="AF328" s="94"/>
    </row>
    <row r="329">
      <c r="A329" s="95">
        <v>2021.0</v>
      </c>
      <c r="B329" s="96" t="s">
        <v>514</v>
      </c>
      <c r="C329" s="96">
        <v>67.0</v>
      </c>
      <c r="D329" s="97">
        <v>44434.0</v>
      </c>
      <c r="E329" s="96" t="s">
        <v>938</v>
      </c>
      <c r="F329" s="96" t="s">
        <v>939</v>
      </c>
      <c r="G329" s="96" t="s">
        <v>443</v>
      </c>
      <c r="H329" s="98" t="s">
        <v>425</v>
      </c>
      <c r="I329" s="96" t="s">
        <v>940</v>
      </c>
      <c r="J329" s="96" t="s">
        <v>941</v>
      </c>
      <c r="K329" s="96" t="s">
        <v>16</v>
      </c>
      <c r="L329" s="96">
        <v>59.0</v>
      </c>
      <c r="M329" s="96" t="s">
        <v>461</v>
      </c>
      <c r="N329" s="96" t="s">
        <v>439</v>
      </c>
      <c r="O329" s="96" t="s">
        <v>483</v>
      </c>
      <c r="P329" s="96" t="s">
        <v>800</v>
      </c>
      <c r="Q329" s="99" t="str">
        <f t="shared" si="1"/>
        <v>Thursday</v>
      </c>
      <c r="R329" s="96" t="s">
        <v>193</v>
      </c>
      <c r="S329" s="9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  <c r="AE329" s="94"/>
      <c r="AF329" s="94"/>
    </row>
    <row r="330">
      <c r="A330" s="95">
        <v>2021.0</v>
      </c>
      <c r="B330" s="96" t="s">
        <v>436</v>
      </c>
      <c r="C330" s="96">
        <v>23.0</v>
      </c>
      <c r="D330" s="97">
        <v>44335.0</v>
      </c>
      <c r="E330" s="96" t="s">
        <v>808</v>
      </c>
      <c r="F330" s="96" t="s">
        <v>809</v>
      </c>
      <c r="G330" s="96" t="s">
        <v>443</v>
      </c>
      <c r="H330" s="98" t="s">
        <v>425</v>
      </c>
      <c r="I330" s="96" t="s">
        <v>942</v>
      </c>
      <c r="J330" s="96" t="s">
        <v>794</v>
      </c>
      <c r="K330" s="96" t="s">
        <v>50</v>
      </c>
      <c r="L330" s="96">
        <v>61.0</v>
      </c>
      <c r="M330" s="96" t="s">
        <v>445</v>
      </c>
      <c r="N330" s="96" t="s">
        <v>439</v>
      </c>
      <c r="O330" s="96" t="s">
        <v>446</v>
      </c>
      <c r="P330" s="96" t="s">
        <v>10</v>
      </c>
      <c r="Q330" s="99" t="str">
        <f t="shared" si="1"/>
        <v>Wednesday</v>
      </c>
      <c r="R330" s="96" t="s">
        <v>198</v>
      </c>
      <c r="S330" s="94"/>
      <c r="T330" s="94"/>
      <c r="U330" s="94"/>
      <c r="V330" s="94"/>
      <c r="W330" s="94"/>
      <c r="X330" s="94"/>
      <c r="Y330" s="94"/>
      <c r="Z330" s="94"/>
      <c r="AA330" s="94"/>
      <c r="AB330" s="94"/>
      <c r="AC330" s="94"/>
      <c r="AD330" s="94"/>
      <c r="AE330" s="94"/>
      <c r="AF330" s="94"/>
    </row>
    <row r="331">
      <c r="A331" s="95">
        <v>2021.0</v>
      </c>
      <c r="B331" s="96" t="s">
        <v>514</v>
      </c>
      <c r="C331" s="96">
        <v>58.0</v>
      </c>
      <c r="D331" s="97">
        <v>44412.0</v>
      </c>
      <c r="E331" s="96" t="s">
        <v>943</v>
      </c>
      <c r="F331" s="96" t="s">
        <v>469</v>
      </c>
      <c r="G331" s="98" t="s">
        <v>424</v>
      </c>
      <c r="H331" s="98" t="s">
        <v>425</v>
      </c>
      <c r="I331" s="96" t="s">
        <v>944</v>
      </c>
      <c r="J331" s="96" t="s">
        <v>945</v>
      </c>
      <c r="K331" s="96" t="s">
        <v>16</v>
      </c>
      <c r="L331" s="96">
        <v>66.0</v>
      </c>
      <c r="M331" s="96" t="s">
        <v>445</v>
      </c>
      <c r="N331" s="96" t="s">
        <v>428</v>
      </c>
      <c r="O331" s="96" t="s">
        <v>463</v>
      </c>
      <c r="P331" s="96" t="s">
        <v>10</v>
      </c>
      <c r="Q331" s="99" t="str">
        <f t="shared" si="1"/>
        <v>Wednesday</v>
      </c>
      <c r="R331" s="96" t="s">
        <v>193</v>
      </c>
      <c r="S331" s="94"/>
      <c r="T331" s="94"/>
      <c r="U331" s="94"/>
      <c r="V331" s="94"/>
      <c r="W331" s="94"/>
      <c r="X331" s="94"/>
      <c r="Y331" s="94"/>
      <c r="Z331" s="94"/>
      <c r="AA331" s="94"/>
      <c r="AB331" s="94"/>
      <c r="AC331" s="94"/>
      <c r="AD331" s="94"/>
      <c r="AE331" s="94"/>
      <c r="AF331" s="94"/>
    </row>
    <row r="332">
      <c r="A332" s="95">
        <v>2021.0</v>
      </c>
      <c r="B332" s="96" t="s">
        <v>450</v>
      </c>
      <c r="C332" s="96">
        <v>10.0</v>
      </c>
      <c r="D332" s="97">
        <v>44279.0</v>
      </c>
      <c r="E332" s="96" t="s">
        <v>798</v>
      </c>
      <c r="F332" s="96" t="s">
        <v>442</v>
      </c>
      <c r="G332" s="96" t="s">
        <v>443</v>
      </c>
      <c r="H332" s="98" t="s">
        <v>425</v>
      </c>
      <c r="I332" s="96" t="s">
        <v>670</v>
      </c>
      <c r="J332" s="96" t="s">
        <v>946</v>
      </c>
      <c r="K332" s="96" t="s">
        <v>50</v>
      </c>
      <c r="L332" s="96">
        <v>19.0</v>
      </c>
      <c r="M332" s="96" t="s">
        <v>438</v>
      </c>
      <c r="N332" s="96" t="s">
        <v>428</v>
      </c>
      <c r="O332" s="96" t="s">
        <v>429</v>
      </c>
      <c r="P332" s="96" t="s">
        <v>800</v>
      </c>
      <c r="Q332" s="99" t="str">
        <f t="shared" si="1"/>
        <v>Wednesday</v>
      </c>
      <c r="R332" s="96" t="s">
        <v>198</v>
      </c>
      <c r="S332" s="94"/>
      <c r="T332" s="94"/>
      <c r="U332" s="94"/>
      <c r="V332" s="94"/>
      <c r="W332" s="94"/>
      <c r="X332" s="94"/>
      <c r="Y332" s="94"/>
      <c r="Z332" s="94"/>
      <c r="AA332" s="94"/>
      <c r="AB332" s="94"/>
      <c r="AC332" s="94"/>
      <c r="AD332" s="94"/>
      <c r="AE332" s="94"/>
      <c r="AF332" s="94"/>
    </row>
    <row r="333">
      <c r="A333" s="95">
        <v>2021.0</v>
      </c>
      <c r="B333" s="96" t="s">
        <v>421</v>
      </c>
      <c r="C333" s="96">
        <v>52.0</v>
      </c>
      <c r="D333" s="97">
        <v>44403.0</v>
      </c>
      <c r="E333" s="96" t="s">
        <v>947</v>
      </c>
      <c r="F333" s="96" t="s">
        <v>456</v>
      </c>
      <c r="G333" s="96" t="s">
        <v>443</v>
      </c>
      <c r="H333" s="98" t="s">
        <v>425</v>
      </c>
      <c r="I333" s="96" t="s">
        <v>601</v>
      </c>
      <c r="J333" s="96" t="s">
        <v>946</v>
      </c>
      <c r="K333" s="96" t="s">
        <v>16</v>
      </c>
      <c r="L333" s="96">
        <v>22.0</v>
      </c>
      <c r="M333" s="96" t="s">
        <v>427</v>
      </c>
      <c r="N333" s="96" t="s">
        <v>439</v>
      </c>
      <c r="O333" s="96" t="s">
        <v>473</v>
      </c>
      <c r="P333" s="96" t="s">
        <v>800</v>
      </c>
      <c r="Q333" s="99" t="str">
        <f t="shared" si="1"/>
        <v>Monday</v>
      </c>
      <c r="R333" s="96" t="s">
        <v>193</v>
      </c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E333" s="94"/>
      <c r="AF333" s="94"/>
    </row>
    <row r="334">
      <c r="A334" s="95">
        <v>2021.0</v>
      </c>
      <c r="B334" s="96" t="s">
        <v>514</v>
      </c>
      <c r="C334" s="96">
        <v>65.0</v>
      </c>
      <c r="D334" s="97">
        <v>44423.0</v>
      </c>
      <c r="E334" s="96" t="s">
        <v>836</v>
      </c>
      <c r="F334" s="96" t="s">
        <v>433</v>
      </c>
      <c r="G334" s="98" t="s">
        <v>424</v>
      </c>
      <c r="H334" s="98" t="s">
        <v>425</v>
      </c>
      <c r="I334" s="96" t="s">
        <v>948</v>
      </c>
      <c r="J334" s="96" t="s">
        <v>946</v>
      </c>
      <c r="K334" s="96" t="s">
        <v>50</v>
      </c>
      <c r="L334" s="96">
        <v>31.0</v>
      </c>
      <c r="M334" s="96" t="s">
        <v>454</v>
      </c>
      <c r="N334" s="96" t="s">
        <v>439</v>
      </c>
      <c r="O334" s="96" t="s">
        <v>446</v>
      </c>
      <c r="P334" s="96" t="s">
        <v>800</v>
      </c>
      <c r="Q334" s="99" t="str">
        <f t="shared" si="1"/>
        <v>Sunday</v>
      </c>
      <c r="R334" s="96" t="s">
        <v>193</v>
      </c>
      <c r="S334" s="94"/>
      <c r="T334" s="94"/>
      <c r="U334" s="94"/>
      <c r="V334" s="94"/>
      <c r="W334" s="94"/>
      <c r="X334" s="94"/>
      <c r="Y334" s="94"/>
      <c r="Z334" s="94"/>
      <c r="AA334" s="94"/>
      <c r="AB334" s="94"/>
      <c r="AC334" s="94"/>
      <c r="AD334" s="94"/>
      <c r="AE334" s="94"/>
      <c r="AF334" s="94"/>
    </row>
    <row r="335">
      <c r="A335" s="95">
        <v>2021.0</v>
      </c>
      <c r="B335" s="96" t="s">
        <v>474</v>
      </c>
      <c r="C335" s="96">
        <v>3.0</v>
      </c>
      <c r="D335" s="97">
        <v>44226.0</v>
      </c>
      <c r="E335" s="96" t="s">
        <v>687</v>
      </c>
      <c r="F335" s="96" t="s">
        <v>442</v>
      </c>
      <c r="G335" s="98" t="s">
        <v>443</v>
      </c>
      <c r="H335" s="98" t="s">
        <v>425</v>
      </c>
      <c r="I335" s="96" t="s">
        <v>949</v>
      </c>
      <c r="J335" s="96" t="s">
        <v>91</v>
      </c>
      <c r="K335" s="96" t="s">
        <v>50</v>
      </c>
      <c r="L335" s="96">
        <v>28.0</v>
      </c>
      <c r="M335" s="96" t="s">
        <v>427</v>
      </c>
      <c r="N335" s="96" t="s">
        <v>428</v>
      </c>
      <c r="O335" s="96" t="s">
        <v>463</v>
      </c>
      <c r="P335" s="96" t="s">
        <v>800</v>
      </c>
      <c r="Q335" s="99" t="str">
        <f t="shared" si="1"/>
        <v>Saturday</v>
      </c>
      <c r="R335" s="96" t="s">
        <v>184</v>
      </c>
      <c r="S335" s="94"/>
      <c r="T335" s="94"/>
      <c r="U335" s="94"/>
      <c r="V335" s="94"/>
      <c r="W335" s="94"/>
      <c r="X335" s="94"/>
      <c r="Y335" s="94"/>
      <c r="Z335" s="94"/>
      <c r="AA335" s="94"/>
      <c r="AB335" s="94"/>
      <c r="AC335" s="94"/>
      <c r="AD335" s="94"/>
      <c r="AE335" s="94"/>
      <c r="AF335" s="94"/>
    </row>
    <row r="336">
      <c r="A336" s="95">
        <v>2021.0</v>
      </c>
      <c r="B336" s="96" t="s">
        <v>478</v>
      </c>
      <c r="C336" s="96">
        <v>4.0</v>
      </c>
      <c r="D336" s="97">
        <v>44231.0</v>
      </c>
      <c r="E336" s="96" t="s">
        <v>950</v>
      </c>
      <c r="F336" s="96" t="s">
        <v>469</v>
      </c>
      <c r="G336" s="98" t="s">
        <v>424</v>
      </c>
      <c r="H336" s="98" t="s">
        <v>425</v>
      </c>
      <c r="I336" s="96" t="s">
        <v>951</v>
      </c>
      <c r="J336" s="96" t="s">
        <v>91</v>
      </c>
      <c r="K336" s="96" t="s">
        <v>16</v>
      </c>
      <c r="L336" s="96">
        <v>54.0</v>
      </c>
      <c r="M336" s="96" t="s">
        <v>461</v>
      </c>
      <c r="N336" s="96" t="s">
        <v>487</v>
      </c>
      <c r="O336" s="96" t="s">
        <v>487</v>
      </c>
      <c r="P336" s="96" t="s">
        <v>10</v>
      </c>
      <c r="Q336" s="99" t="str">
        <f t="shared" si="1"/>
        <v>Thursday</v>
      </c>
      <c r="R336" s="96" t="s">
        <v>184</v>
      </c>
      <c r="S336" s="94"/>
      <c r="T336" s="94"/>
      <c r="U336" s="94"/>
      <c r="V336" s="94"/>
      <c r="W336" s="94"/>
      <c r="X336" s="94"/>
      <c r="Y336" s="94"/>
      <c r="Z336" s="94"/>
      <c r="AA336" s="94"/>
      <c r="AB336" s="94"/>
      <c r="AC336" s="94"/>
      <c r="AD336" s="94"/>
      <c r="AE336" s="94"/>
      <c r="AF336" s="94"/>
    </row>
    <row r="337">
      <c r="A337" s="95">
        <v>2021.0</v>
      </c>
      <c r="B337" s="96" t="s">
        <v>464</v>
      </c>
      <c r="C337" s="96">
        <v>34.0</v>
      </c>
      <c r="D337" s="97">
        <v>44372.0</v>
      </c>
      <c r="E337" s="96" t="s">
        <v>698</v>
      </c>
      <c r="F337" s="96" t="s">
        <v>547</v>
      </c>
      <c r="G337" s="98" t="s">
        <v>424</v>
      </c>
      <c r="H337" s="98" t="s">
        <v>425</v>
      </c>
      <c r="I337" s="96" t="s">
        <v>952</v>
      </c>
      <c r="J337" s="96" t="s">
        <v>91</v>
      </c>
      <c r="K337" s="96" t="s">
        <v>50</v>
      </c>
      <c r="L337" s="96">
        <v>61.0</v>
      </c>
      <c r="M337" s="96" t="s">
        <v>445</v>
      </c>
      <c r="N337" s="96" t="s">
        <v>439</v>
      </c>
      <c r="O337" s="96" t="s">
        <v>446</v>
      </c>
      <c r="P337" s="96" t="s">
        <v>10</v>
      </c>
      <c r="Q337" s="99" t="str">
        <f t="shared" si="1"/>
        <v>Friday</v>
      </c>
      <c r="R337" s="96" t="s">
        <v>193</v>
      </c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  <c r="AE337" s="94"/>
      <c r="AF337" s="94"/>
    </row>
    <row r="338">
      <c r="A338" s="95">
        <v>2021.0</v>
      </c>
      <c r="B338" s="96" t="s">
        <v>661</v>
      </c>
      <c r="C338" s="96">
        <v>97.0</v>
      </c>
      <c r="D338" s="97">
        <v>44524.0</v>
      </c>
      <c r="E338" s="96" t="s">
        <v>953</v>
      </c>
      <c r="F338" s="96" t="s">
        <v>872</v>
      </c>
      <c r="G338" s="96" t="s">
        <v>443</v>
      </c>
      <c r="H338" s="98" t="s">
        <v>425</v>
      </c>
      <c r="I338" s="96" t="s">
        <v>954</v>
      </c>
      <c r="J338" s="96" t="s">
        <v>91</v>
      </c>
      <c r="K338" s="96" t="s">
        <v>50</v>
      </c>
      <c r="L338" s="96">
        <v>47.0</v>
      </c>
      <c r="M338" s="96" t="s">
        <v>472</v>
      </c>
      <c r="N338" s="96" t="s">
        <v>439</v>
      </c>
      <c r="O338" s="96" t="s">
        <v>446</v>
      </c>
      <c r="P338" s="96" t="s">
        <v>800</v>
      </c>
      <c r="Q338" s="99" t="str">
        <f t="shared" si="1"/>
        <v>Wednesday</v>
      </c>
      <c r="R338" s="96" t="s">
        <v>29</v>
      </c>
      <c r="S338" s="94"/>
      <c r="T338" s="94"/>
      <c r="U338" s="94"/>
      <c r="V338" s="94"/>
      <c r="W338" s="94"/>
      <c r="X338" s="94"/>
      <c r="Y338" s="94"/>
      <c r="Z338" s="94"/>
      <c r="AA338" s="94"/>
      <c r="AB338" s="94"/>
      <c r="AC338" s="94"/>
      <c r="AD338" s="94"/>
      <c r="AE338" s="94"/>
      <c r="AF338" s="94"/>
    </row>
    <row r="339">
      <c r="A339" s="95">
        <v>2022.0</v>
      </c>
      <c r="B339" s="96" t="s">
        <v>955</v>
      </c>
      <c r="C339" s="96">
        <v>100.0</v>
      </c>
      <c r="D339" s="97">
        <v>44923.0</v>
      </c>
      <c r="E339" s="96" t="s">
        <v>956</v>
      </c>
      <c r="F339" s="96" t="s">
        <v>532</v>
      </c>
      <c r="G339" s="96" t="s">
        <v>424</v>
      </c>
      <c r="H339" s="98" t="s">
        <v>425</v>
      </c>
      <c r="I339" s="96" t="s">
        <v>113</v>
      </c>
      <c r="J339" s="96" t="s">
        <v>957</v>
      </c>
      <c r="K339" s="96" t="s">
        <v>50</v>
      </c>
      <c r="L339" s="96">
        <v>22.0</v>
      </c>
      <c r="M339" s="96" t="s">
        <v>427</v>
      </c>
      <c r="N339" s="96" t="s">
        <v>439</v>
      </c>
      <c r="O339" s="96" t="s">
        <v>551</v>
      </c>
      <c r="P339" s="96" t="s">
        <v>800</v>
      </c>
      <c r="Q339" s="99" t="str">
        <f t="shared" si="1"/>
        <v>Wednesday</v>
      </c>
      <c r="R339" s="96" t="s">
        <v>184</v>
      </c>
      <c r="S339" s="94"/>
      <c r="T339" s="94"/>
      <c r="U339" s="94"/>
      <c r="V339" s="94"/>
      <c r="W339" s="94"/>
      <c r="X339" s="94"/>
      <c r="Y339" s="94"/>
      <c r="Z339" s="94"/>
      <c r="AA339" s="94"/>
      <c r="AB339" s="94"/>
      <c r="AC339" s="94"/>
      <c r="AD339" s="94"/>
      <c r="AE339" s="94"/>
      <c r="AF339" s="94"/>
    </row>
    <row r="340">
      <c r="A340" s="95">
        <v>2022.0</v>
      </c>
      <c r="B340" s="96" t="s">
        <v>958</v>
      </c>
      <c r="C340" s="96">
        <v>46.0</v>
      </c>
      <c r="D340" s="97">
        <v>44780.0</v>
      </c>
      <c r="E340" s="96" t="s">
        <v>722</v>
      </c>
      <c r="F340" s="96" t="s">
        <v>588</v>
      </c>
      <c r="G340" s="96" t="s">
        <v>424</v>
      </c>
      <c r="H340" s="98" t="s">
        <v>425</v>
      </c>
      <c r="I340" s="96" t="s">
        <v>959</v>
      </c>
      <c r="J340" s="96" t="s">
        <v>960</v>
      </c>
      <c r="K340" s="96" t="s">
        <v>50</v>
      </c>
      <c r="L340" s="96">
        <v>41.0</v>
      </c>
      <c r="M340" s="96" t="s">
        <v>472</v>
      </c>
      <c r="N340" s="96" t="s">
        <v>439</v>
      </c>
      <c r="O340" s="96" t="s">
        <v>446</v>
      </c>
      <c r="P340" s="96" t="s">
        <v>800</v>
      </c>
      <c r="Q340" s="99" t="str">
        <f t="shared" si="1"/>
        <v>Sunday</v>
      </c>
      <c r="R340" s="96" t="s">
        <v>193</v>
      </c>
      <c r="S340" s="9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  <c r="AE340" s="94"/>
      <c r="AF340" s="94"/>
    </row>
    <row r="341">
      <c r="A341" s="95">
        <v>2022.0</v>
      </c>
      <c r="B341" s="96" t="s">
        <v>421</v>
      </c>
      <c r="C341" s="96">
        <v>34.0</v>
      </c>
      <c r="D341" s="97">
        <v>44751.0</v>
      </c>
      <c r="E341" s="96" t="s">
        <v>66</v>
      </c>
      <c r="F341" s="96" t="s">
        <v>480</v>
      </c>
      <c r="G341" s="96" t="s">
        <v>481</v>
      </c>
      <c r="H341" s="98" t="s">
        <v>425</v>
      </c>
      <c r="I341" s="96" t="s">
        <v>961</v>
      </c>
      <c r="J341" s="96" t="s">
        <v>110</v>
      </c>
      <c r="K341" s="96" t="s">
        <v>50</v>
      </c>
      <c r="L341" s="96">
        <v>42.0</v>
      </c>
      <c r="M341" s="96" t="s">
        <v>472</v>
      </c>
      <c r="N341" s="96" t="s">
        <v>439</v>
      </c>
      <c r="O341" s="96" t="s">
        <v>446</v>
      </c>
      <c r="P341" s="96" t="s">
        <v>800</v>
      </c>
      <c r="Q341" s="99" t="str">
        <f t="shared" si="1"/>
        <v>Saturday</v>
      </c>
      <c r="R341" s="96" t="s">
        <v>193</v>
      </c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E341" s="94"/>
      <c r="AF341" s="94"/>
    </row>
    <row r="342">
      <c r="A342" s="95">
        <v>2022.0</v>
      </c>
      <c r="B342" s="96" t="s">
        <v>958</v>
      </c>
      <c r="C342" s="96">
        <v>61.0</v>
      </c>
      <c r="D342" s="97">
        <v>44798.0</v>
      </c>
      <c r="E342" s="96" t="s">
        <v>962</v>
      </c>
      <c r="F342" s="96" t="s">
        <v>469</v>
      </c>
      <c r="G342" s="96" t="s">
        <v>424</v>
      </c>
      <c r="H342" s="98" t="s">
        <v>425</v>
      </c>
      <c r="I342" s="96" t="s">
        <v>66</v>
      </c>
      <c r="J342" s="96" t="s">
        <v>963</v>
      </c>
      <c r="K342" s="96" t="s">
        <v>16</v>
      </c>
      <c r="L342" s="96" t="s">
        <v>66</v>
      </c>
      <c r="M342" s="96" t="s">
        <v>66</v>
      </c>
      <c r="N342" s="96" t="s">
        <v>487</v>
      </c>
      <c r="O342" s="96" t="s">
        <v>487</v>
      </c>
      <c r="P342" s="96" t="s">
        <v>800</v>
      </c>
      <c r="Q342" s="99" t="str">
        <f t="shared" si="1"/>
        <v>Thursday</v>
      </c>
      <c r="R342" s="96" t="s">
        <v>193</v>
      </c>
      <c r="S342" s="94"/>
      <c r="T342" s="94"/>
      <c r="U342" s="94"/>
      <c r="V342" s="94"/>
      <c r="W342" s="94"/>
      <c r="X342" s="94"/>
      <c r="Y342" s="94"/>
      <c r="Z342" s="94"/>
      <c r="AA342" s="94"/>
      <c r="AB342" s="94"/>
      <c r="AC342" s="94"/>
      <c r="AD342" s="94"/>
      <c r="AE342" s="94"/>
      <c r="AF342" s="94"/>
    </row>
    <row r="343">
      <c r="A343" s="95">
        <v>2022.0</v>
      </c>
      <c r="B343" s="96" t="s">
        <v>528</v>
      </c>
      <c r="C343" s="96">
        <v>78.0</v>
      </c>
      <c r="D343" s="97">
        <v>44831.0</v>
      </c>
      <c r="E343" s="96" t="s">
        <v>609</v>
      </c>
      <c r="F343" s="96" t="s">
        <v>768</v>
      </c>
      <c r="G343" s="96" t="s">
        <v>443</v>
      </c>
      <c r="H343" s="98" t="s">
        <v>425</v>
      </c>
      <c r="I343" s="96" t="s">
        <v>964</v>
      </c>
      <c r="J343" s="96" t="s">
        <v>963</v>
      </c>
      <c r="K343" s="96" t="s">
        <v>50</v>
      </c>
      <c r="L343" s="96">
        <v>62.0</v>
      </c>
      <c r="M343" s="96" t="s">
        <v>445</v>
      </c>
      <c r="N343" s="96" t="s">
        <v>439</v>
      </c>
      <c r="O343" s="96" t="s">
        <v>446</v>
      </c>
      <c r="P343" s="96" t="s">
        <v>800</v>
      </c>
      <c r="Q343" s="99" t="str">
        <f t="shared" si="1"/>
        <v>Tuesday</v>
      </c>
      <c r="R343" s="96" t="s">
        <v>29</v>
      </c>
      <c r="S343" s="94"/>
      <c r="T343" s="94"/>
      <c r="U343" s="94"/>
      <c r="V343" s="94"/>
      <c r="W343" s="94"/>
      <c r="X343" s="94"/>
      <c r="Y343" s="94"/>
      <c r="Z343" s="94"/>
      <c r="AA343" s="94"/>
      <c r="AB343" s="94"/>
      <c r="AC343" s="94"/>
      <c r="AD343" s="94"/>
      <c r="AE343" s="94"/>
      <c r="AF343" s="94"/>
    </row>
    <row r="344">
      <c r="A344" s="95">
        <v>2022.0</v>
      </c>
      <c r="B344" s="96" t="s">
        <v>436</v>
      </c>
      <c r="C344" s="96">
        <v>17.0</v>
      </c>
      <c r="D344" s="97">
        <v>44701.0</v>
      </c>
      <c r="E344" s="96" t="s">
        <v>965</v>
      </c>
      <c r="F344" s="96" t="s">
        <v>442</v>
      </c>
      <c r="G344" s="96" t="s">
        <v>443</v>
      </c>
      <c r="H344" s="98" t="s">
        <v>425</v>
      </c>
      <c r="I344" s="96" t="s">
        <v>966</v>
      </c>
      <c r="J344" s="96" t="s">
        <v>75</v>
      </c>
      <c r="K344" s="96" t="s">
        <v>16</v>
      </c>
      <c r="L344" s="96">
        <v>21.0</v>
      </c>
      <c r="M344" s="96" t="s">
        <v>427</v>
      </c>
      <c r="N344" s="96" t="s">
        <v>439</v>
      </c>
      <c r="O344" s="96" t="s">
        <v>473</v>
      </c>
      <c r="P344" s="96" t="s">
        <v>800</v>
      </c>
      <c r="Q344" s="99" t="str">
        <f t="shared" si="1"/>
        <v>Friday</v>
      </c>
      <c r="R344" s="96" t="s">
        <v>198</v>
      </c>
      <c r="S344" s="94"/>
      <c r="T344" s="94"/>
      <c r="U344" s="94"/>
      <c r="V344" s="94"/>
      <c r="W344" s="94"/>
      <c r="X344" s="94"/>
      <c r="Y344" s="94"/>
      <c r="Z344" s="94"/>
      <c r="AA344" s="94"/>
      <c r="AB344" s="94"/>
      <c r="AC344" s="94"/>
      <c r="AD344" s="94"/>
      <c r="AE344" s="94"/>
      <c r="AF344" s="94"/>
    </row>
    <row r="345">
      <c r="A345" s="95">
        <v>2022.0</v>
      </c>
      <c r="B345" s="96" t="s">
        <v>421</v>
      </c>
      <c r="C345" s="96">
        <v>36.0</v>
      </c>
      <c r="D345" s="97">
        <v>44752.0</v>
      </c>
      <c r="E345" s="96" t="s">
        <v>967</v>
      </c>
      <c r="F345" s="96" t="s">
        <v>804</v>
      </c>
      <c r="G345" s="96" t="s">
        <v>424</v>
      </c>
      <c r="H345" s="98" t="s">
        <v>425</v>
      </c>
      <c r="I345" s="96" t="s">
        <v>968</v>
      </c>
      <c r="J345" s="96" t="s">
        <v>75</v>
      </c>
      <c r="K345" s="96" t="s">
        <v>50</v>
      </c>
      <c r="L345" s="96">
        <v>36.0</v>
      </c>
      <c r="M345" s="96" t="s">
        <v>454</v>
      </c>
      <c r="N345" s="96" t="s">
        <v>439</v>
      </c>
      <c r="O345" s="96" t="s">
        <v>551</v>
      </c>
      <c r="P345" s="96" t="s">
        <v>800</v>
      </c>
      <c r="Q345" s="99" t="str">
        <f t="shared" si="1"/>
        <v>Sunday</v>
      </c>
      <c r="R345" s="96" t="s">
        <v>193</v>
      </c>
      <c r="S345" s="9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  <c r="AE345" s="94"/>
      <c r="AF345" s="94"/>
    </row>
    <row r="346">
      <c r="A346" s="95">
        <v>2022.0</v>
      </c>
      <c r="B346" s="96" t="s">
        <v>528</v>
      </c>
      <c r="C346" s="96">
        <v>70.0</v>
      </c>
      <c r="D346" s="97">
        <v>44815.0</v>
      </c>
      <c r="E346" s="96" t="s">
        <v>969</v>
      </c>
      <c r="F346" s="96" t="s">
        <v>538</v>
      </c>
      <c r="G346" s="96" t="s">
        <v>424</v>
      </c>
      <c r="H346" s="98" t="s">
        <v>425</v>
      </c>
      <c r="I346" s="96" t="s">
        <v>970</v>
      </c>
      <c r="J346" s="96" t="s">
        <v>75</v>
      </c>
      <c r="K346" s="96" t="s">
        <v>50</v>
      </c>
      <c r="L346" s="96">
        <v>72.0</v>
      </c>
      <c r="M346" s="96" t="s">
        <v>497</v>
      </c>
      <c r="N346" s="96" t="s">
        <v>439</v>
      </c>
      <c r="O346" s="96" t="s">
        <v>473</v>
      </c>
      <c r="P346" s="96" t="s">
        <v>66</v>
      </c>
      <c r="Q346" s="99" t="str">
        <f t="shared" si="1"/>
        <v>Sunday</v>
      </c>
      <c r="R346" s="96" t="s">
        <v>193</v>
      </c>
      <c r="S346" s="94"/>
      <c r="T346" s="94"/>
      <c r="U346" s="94"/>
      <c r="V346" s="94"/>
      <c r="W346" s="94"/>
      <c r="X346" s="94"/>
      <c r="Y346" s="94"/>
      <c r="Z346" s="94"/>
      <c r="AA346" s="94"/>
      <c r="AB346" s="94"/>
      <c r="AC346" s="94"/>
      <c r="AD346" s="94"/>
      <c r="AE346" s="94"/>
      <c r="AF346" s="94"/>
    </row>
    <row r="347">
      <c r="A347" s="95">
        <v>2022.0</v>
      </c>
      <c r="B347" s="96" t="s">
        <v>958</v>
      </c>
      <c r="C347" s="96">
        <v>52.0</v>
      </c>
      <c r="D347" s="97">
        <v>44789.0</v>
      </c>
      <c r="E347" s="96" t="s">
        <v>432</v>
      </c>
      <c r="F347" s="96" t="s">
        <v>433</v>
      </c>
      <c r="G347" s="96" t="s">
        <v>424</v>
      </c>
      <c r="H347" s="98" t="s">
        <v>425</v>
      </c>
      <c r="I347" s="96" t="s">
        <v>971</v>
      </c>
      <c r="J347" s="96" t="s">
        <v>816</v>
      </c>
      <c r="K347" s="96" t="s">
        <v>50</v>
      </c>
      <c r="L347" s="96">
        <v>20.0</v>
      </c>
      <c r="M347" s="96" t="s">
        <v>427</v>
      </c>
      <c r="N347" s="96" t="s">
        <v>439</v>
      </c>
      <c r="O347" s="96" t="s">
        <v>446</v>
      </c>
      <c r="P347" s="96" t="s">
        <v>800</v>
      </c>
      <c r="Q347" s="99" t="str">
        <f t="shared" si="1"/>
        <v>Tuesday</v>
      </c>
      <c r="R347" s="96" t="s">
        <v>193</v>
      </c>
      <c r="S347" s="94"/>
      <c r="T347" s="94"/>
      <c r="U347" s="94"/>
      <c r="V347" s="94"/>
      <c r="W347" s="94"/>
      <c r="X347" s="94"/>
      <c r="Y347" s="94"/>
      <c r="Z347" s="94"/>
      <c r="AA347" s="94"/>
      <c r="AB347" s="94"/>
      <c r="AC347" s="94"/>
      <c r="AD347" s="94"/>
      <c r="AE347" s="94"/>
      <c r="AF347" s="94"/>
    </row>
    <row r="348">
      <c r="A348" s="95">
        <v>2022.0</v>
      </c>
      <c r="B348" s="96" t="s">
        <v>528</v>
      </c>
      <c r="C348" s="96">
        <v>68.0</v>
      </c>
      <c r="D348" s="97">
        <v>44807.0</v>
      </c>
      <c r="E348" s="96" t="s">
        <v>648</v>
      </c>
      <c r="F348" s="96" t="s">
        <v>972</v>
      </c>
      <c r="G348" s="96" t="s">
        <v>443</v>
      </c>
      <c r="H348" s="98" t="s">
        <v>425</v>
      </c>
      <c r="I348" s="96" t="s">
        <v>973</v>
      </c>
      <c r="J348" s="96" t="s">
        <v>816</v>
      </c>
      <c r="K348" s="96" t="s">
        <v>50</v>
      </c>
      <c r="L348" s="96">
        <v>42.0</v>
      </c>
      <c r="M348" s="96" t="s">
        <v>472</v>
      </c>
      <c r="N348" s="96" t="s">
        <v>439</v>
      </c>
      <c r="O348" s="96" t="s">
        <v>446</v>
      </c>
      <c r="P348" s="96" t="s">
        <v>800</v>
      </c>
      <c r="Q348" s="99" t="str">
        <f t="shared" si="1"/>
        <v>Saturday</v>
      </c>
      <c r="R348" s="96" t="s">
        <v>193</v>
      </c>
      <c r="S348" s="9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  <c r="AE348" s="94"/>
      <c r="AF348" s="94"/>
    </row>
    <row r="349">
      <c r="A349" s="95">
        <v>2022.0</v>
      </c>
      <c r="B349" s="96" t="s">
        <v>436</v>
      </c>
      <c r="C349" s="96">
        <v>16.0</v>
      </c>
      <c r="D349" s="97">
        <v>44694.0</v>
      </c>
      <c r="E349" s="96" t="s">
        <v>609</v>
      </c>
      <c r="F349" s="96" t="s">
        <v>768</v>
      </c>
      <c r="G349" s="96" t="s">
        <v>443</v>
      </c>
      <c r="H349" s="98" t="s">
        <v>425</v>
      </c>
      <c r="I349" s="96" t="s">
        <v>974</v>
      </c>
      <c r="J349" s="96" t="s">
        <v>120</v>
      </c>
      <c r="K349" s="96" t="s">
        <v>50</v>
      </c>
      <c r="L349" s="96">
        <v>71.0</v>
      </c>
      <c r="M349" s="96" t="s">
        <v>497</v>
      </c>
      <c r="N349" s="96" t="s">
        <v>439</v>
      </c>
      <c r="O349" s="96" t="s">
        <v>473</v>
      </c>
      <c r="P349" s="96" t="s">
        <v>800</v>
      </c>
      <c r="Q349" s="99" t="str">
        <f t="shared" si="1"/>
        <v>Friday</v>
      </c>
      <c r="R349" s="96" t="s">
        <v>198</v>
      </c>
      <c r="S349" s="9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  <c r="AE349" s="94"/>
      <c r="AF349" s="94"/>
    </row>
    <row r="350">
      <c r="A350" s="95">
        <v>2022.0</v>
      </c>
      <c r="B350" s="96" t="s">
        <v>421</v>
      </c>
      <c r="C350" s="96">
        <v>33.0</v>
      </c>
      <c r="D350" s="97">
        <v>44749.0</v>
      </c>
      <c r="E350" s="96" t="s">
        <v>956</v>
      </c>
      <c r="F350" s="96" t="s">
        <v>532</v>
      </c>
      <c r="G350" s="96" t="s">
        <v>424</v>
      </c>
      <c r="H350" s="98" t="s">
        <v>425</v>
      </c>
      <c r="I350" s="96" t="s">
        <v>964</v>
      </c>
      <c r="J350" s="96" t="s">
        <v>120</v>
      </c>
      <c r="K350" s="96" t="s">
        <v>16</v>
      </c>
      <c r="L350" s="96">
        <v>14.0</v>
      </c>
      <c r="M350" s="96" t="s">
        <v>438</v>
      </c>
      <c r="N350" s="96" t="s">
        <v>439</v>
      </c>
      <c r="O350" s="96" t="s">
        <v>446</v>
      </c>
      <c r="P350" s="96" t="s">
        <v>800</v>
      </c>
      <c r="Q350" s="99" t="str">
        <f t="shared" si="1"/>
        <v>Thursday</v>
      </c>
      <c r="R350" s="96" t="s">
        <v>193</v>
      </c>
      <c r="S350" s="94"/>
      <c r="T350" s="94"/>
      <c r="U350" s="94"/>
      <c r="V350" s="94"/>
      <c r="W350" s="94"/>
      <c r="X350" s="94"/>
      <c r="Y350" s="94"/>
      <c r="Z350" s="94"/>
      <c r="AA350" s="94"/>
      <c r="AB350" s="94"/>
      <c r="AC350" s="94"/>
      <c r="AD350" s="94"/>
      <c r="AE350" s="94"/>
      <c r="AF350" s="94"/>
    </row>
    <row r="351">
      <c r="A351" s="95">
        <v>2022.0</v>
      </c>
      <c r="B351" s="96" t="s">
        <v>958</v>
      </c>
      <c r="C351" s="96">
        <v>56.0</v>
      </c>
      <c r="D351" s="97">
        <v>44794.0</v>
      </c>
      <c r="E351" s="96" t="s">
        <v>943</v>
      </c>
      <c r="F351" s="96" t="s">
        <v>469</v>
      </c>
      <c r="G351" s="96" t="s">
        <v>424</v>
      </c>
      <c r="H351" s="98" t="s">
        <v>425</v>
      </c>
      <c r="I351" s="96" t="s">
        <v>975</v>
      </c>
      <c r="J351" s="96" t="s">
        <v>120</v>
      </c>
      <c r="K351" s="96" t="s">
        <v>16</v>
      </c>
      <c r="L351" s="96">
        <v>72.0</v>
      </c>
      <c r="M351" s="96" t="s">
        <v>497</v>
      </c>
      <c r="N351" s="96" t="s">
        <v>428</v>
      </c>
      <c r="O351" s="96" t="s">
        <v>429</v>
      </c>
      <c r="P351" s="96" t="s">
        <v>10</v>
      </c>
      <c r="Q351" s="99" t="str">
        <f t="shared" si="1"/>
        <v>Sunday</v>
      </c>
      <c r="R351" s="96" t="s">
        <v>193</v>
      </c>
      <c r="S351" s="94"/>
      <c r="T351" s="94"/>
      <c r="U351" s="94"/>
      <c r="V351" s="94"/>
      <c r="W351" s="94"/>
      <c r="X351" s="94"/>
      <c r="Y351" s="94"/>
      <c r="Z351" s="94"/>
      <c r="AA351" s="94"/>
      <c r="AB351" s="94"/>
      <c r="AC351" s="94"/>
      <c r="AD351" s="94"/>
      <c r="AE351" s="94"/>
      <c r="AF351" s="94"/>
    </row>
    <row r="352">
      <c r="A352" s="95">
        <v>2022.0</v>
      </c>
      <c r="B352" s="96" t="s">
        <v>958</v>
      </c>
      <c r="C352" s="96">
        <v>58.0</v>
      </c>
      <c r="D352" s="97">
        <v>44791.0</v>
      </c>
      <c r="E352" s="96" t="s">
        <v>432</v>
      </c>
      <c r="F352" s="96" t="s">
        <v>433</v>
      </c>
      <c r="G352" s="96" t="s">
        <v>424</v>
      </c>
      <c r="H352" s="98" t="s">
        <v>425</v>
      </c>
      <c r="I352" s="96" t="s">
        <v>976</v>
      </c>
      <c r="J352" s="96" t="s">
        <v>120</v>
      </c>
      <c r="K352" s="96" t="s">
        <v>50</v>
      </c>
      <c r="L352" s="96">
        <v>21.0</v>
      </c>
      <c r="M352" s="96" t="s">
        <v>427</v>
      </c>
      <c r="N352" s="96" t="s">
        <v>439</v>
      </c>
      <c r="O352" s="96" t="s">
        <v>483</v>
      </c>
      <c r="P352" s="96" t="s">
        <v>800</v>
      </c>
      <c r="Q352" s="99" t="str">
        <f t="shared" si="1"/>
        <v>Thursday</v>
      </c>
      <c r="R352" s="96" t="s">
        <v>193</v>
      </c>
      <c r="S352" s="94"/>
      <c r="T352" s="94"/>
      <c r="U352" s="94"/>
      <c r="V352" s="94"/>
      <c r="W352" s="94"/>
      <c r="X352" s="94"/>
      <c r="Y352" s="94"/>
      <c r="Z352" s="94"/>
      <c r="AA352" s="94"/>
      <c r="AB352" s="94"/>
      <c r="AC352" s="94"/>
      <c r="AD352" s="94"/>
      <c r="AE352" s="94"/>
      <c r="AF352" s="94"/>
    </row>
    <row r="353">
      <c r="A353" s="95">
        <v>2022.0</v>
      </c>
      <c r="B353" s="96" t="s">
        <v>958</v>
      </c>
      <c r="C353" s="96">
        <v>64.0</v>
      </c>
      <c r="D353" s="97">
        <v>44802.0</v>
      </c>
      <c r="E353" s="96" t="s">
        <v>628</v>
      </c>
      <c r="F353" s="96" t="s">
        <v>633</v>
      </c>
      <c r="G353" s="96" t="s">
        <v>424</v>
      </c>
      <c r="H353" s="98" t="s">
        <v>425</v>
      </c>
      <c r="I353" s="96" t="s">
        <v>977</v>
      </c>
      <c r="J353" s="96" t="s">
        <v>120</v>
      </c>
      <c r="K353" s="96" t="s">
        <v>50</v>
      </c>
      <c r="L353" s="96">
        <v>32.0</v>
      </c>
      <c r="M353" s="96" t="s">
        <v>454</v>
      </c>
      <c r="N353" s="96" t="s">
        <v>439</v>
      </c>
      <c r="O353" s="96" t="s">
        <v>446</v>
      </c>
      <c r="P353" s="96" t="s">
        <v>10</v>
      </c>
      <c r="Q353" s="99" t="str">
        <f t="shared" si="1"/>
        <v>Monday</v>
      </c>
      <c r="R353" s="96" t="s">
        <v>193</v>
      </c>
      <c r="S353" s="9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  <c r="AE353" s="94"/>
      <c r="AF353" s="94"/>
    </row>
    <row r="354">
      <c r="A354" s="95">
        <v>2022.0</v>
      </c>
      <c r="B354" s="96" t="s">
        <v>436</v>
      </c>
      <c r="C354" s="96">
        <v>9.0</v>
      </c>
      <c r="D354" s="97">
        <v>44686.0</v>
      </c>
      <c r="E354" s="96" t="s">
        <v>978</v>
      </c>
      <c r="F354" s="96" t="s">
        <v>939</v>
      </c>
      <c r="G354" s="96" t="s">
        <v>443</v>
      </c>
      <c r="H354" s="98" t="s">
        <v>425</v>
      </c>
      <c r="I354" s="96" t="s">
        <v>979</v>
      </c>
      <c r="J354" s="96" t="s">
        <v>15</v>
      </c>
      <c r="K354" s="96" t="s">
        <v>16</v>
      </c>
      <c r="L354" s="96">
        <v>62.0</v>
      </c>
      <c r="M354" s="96" t="s">
        <v>445</v>
      </c>
      <c r="N354" s="96" t="s">
        <v>439</v>
      </c>
      <c r="O354" s="99" t="s">
        <v>483</v>
      </c>
      <c r="P354" s="96" t="s">
        <v>980</v>
      </c>
      <c r="Q354" s="99" t="str">
        <f t="shared" si="1"/>
        <v>Thursday</v>
      </c>
      <c r="R354" s="96" t="s">
        <v>198</v>
      </c>
      <c r="S354" s="94"/>
      <c r="T354" s="94"/>
      <c r="U354" s="94"/>
      <c r="V354" s="94"/>
      <c r="W354" s="94"/>
      <c r="X354" s="94"/>
      <c r="Y354" s="94"/>
      <c r="Z354" s="94"/>
      <c r="AA354" s="94"/>
      <c r="AB354" s="94"/>
      <c r="AC354" s="94"/>
      <c r="AD354" s="94"/>
      <c r="AE354" s="94"/>
      <c r="AF354" s="94"/>
    </row>
    <row r="355">
      <c r="A355" s="95">
        <v>2022.0</v>
      </c>
      <c r="B355" s="96" t="s">
        <v>436</v>
      </c>
      <c r="C355" s="96">
        <v>10.0</v>
      </c>
      <c r="D355" s="97">
        <v>44687.0</v>
      </c>
      <c r="E355" s="96" t="s">
        <v>981</v>
      </c>
      <c r="F355" s="96" t="s">
        <v>809</v>
      </c>
      <c r="G355" s="96" t="s">
        <v>443</v>
      </c>
      <c r="H355" s="98" t="s">
        <v>425</v>
      </c>
      <c r="I355" s="96" t="s">
        <v>982</v>
      </c>
      <c r="J355" s="96" t="s">
        <v>15</v>
      </c>
      <c r="K355" s="96" t="s">
        <v>50</v>
      </c>
      <c r="L355" s="96">
        <v>58.0</v>
      </c>
      <c r="M355" s="96" t="s">
        <v>461</v>
      </c>
      <c r="N355" s="96" t="s">
        <v>439</v>
      </c>
      <c r="O355" s="96" t="s">
        <v>446</v>
      </c>
      <c r="P355" s="96" t="s">
        <v>800</v>
      </c>
      <c r="Q355" s="99" t="str">
        <f t="shared" si="1"/>
        <v>Friday</v>
      </c>
      <c r="R355" s="96" t="s">
        <v>198</v>
      </c>
      <c r="S355" s="94"/>
      <c r="T355" s="94"/>
      <c r="U355" s="94"/>
      <c r="V355" s="94"/>
      <c r="W355" s="94"/>
      <c r="X355" s="94"/>
      <c r="Y355" s="94"/>
      <c r="Z355" s="94"/>
      <c r="AA355" s="94"/>
      <c r="AB355" s="94"/>
      <c r="AC355" s="94"/>
      <c r="AD355" s="94"/>
      <c r="AE355" s="94"/>
      <c r="AF355" s="94"/>
    </row>
    <row r="356">
      <c r="A356" s="95">
        <v>2022.0</v>
      </c>
      <c r="B356" s="96" t="s">
        <v>436</v>
      </c>
      <c r="C356" s="96">
        <v>11.0</v>
      </c>
      <c r="D356" s="97">
        <v>44693.0</v>
      </c>
      <c r="E356" s="96" t="s">
        <v>983</v>
      </c>
      <c r="F356" s="96" t="s">
        <v>456</v>
      </c>
      <c r="G356" s="96" t="s">
        <v>443</v>
      </c>
      <c r="H356" s="98" t="s">
        <v>425</v>
      </c>
      <c r="I356" s="96" t="s">
        <v>984</v>
      </c>
      <c r="J356" s="96" t="s">
        <v>15</v>
      </c>
      <c r="K356" s="96" t="s">
        <v>16</v>
      </c>
      <c r="L356" s="96">
        <v>82.0</v>
      </c>
      <c r="M356" s="96" t="s">
        <v>622</v>
      </c>
      <c r="N356" s="96" t="s">
        <v>439</v>
      </c>
      <c r="O356" s="99" t="s">
        <v>483</v>
      </c>
      <c r="P356" s="96" t="s">
        <v>800</v>
      </c>
      <c r="Q356" s="99" t="str">
        <f t="shared" si="1"/>
        <v>Thursday</v>
      </c>
      <c r="R356" s="96" t="s">
        <v>198</v>
      </c>
      <c r="S356" s="94"/>
      <c r="T356" s="94"/>
      <c r="U356" s="94"/>
      <c r="V356" s="94"/>
      <c r="W356" s="94"/>
      <c r="X356" s="94"/>
      <c r="Y356" s="94"/>
      <c r="Z356" s="94"/>
      <c r="AA356" s="94"/>
      <c r="AB356" s="94"/>
      <c r="AC356" s="94"/>
      <c r="AD356" s="94"/>
      <c r="AE356" s="94"/>
      <c r="AF356" s="94"/>
    </row>
    <row r="357">
      <c r="A357" s="95">
        <v>2022.0</v>
      </c>
      <c r="B357" s="96" t="s">
        <v>436</v>
      </c>
      <c r="C357" s="96">
        <v>18.0</v>
      </c>
      <c r="D357" s="97">
        <v>44703.0</v>
      </c>
      <c r="E357" s="96" t="s">
        <v>985</v>
      </c>
      <c r="F357" s="96" t="s">
        <v>986</v>
      </c>
      <c r="G357" s="96" t="s">
        <v>424</v>
      </c>
      <c r="H357" s="98" t="s">
        <v>425</v>
      </c>
      <c r="I357" s="96" t="s">
        <v>987</v>
      </c>
      <c r="J357" s="96" t="s">
        <v>15</v>
      </c>
      <c r="K357" s="96" t="s">
        <v>50</v>
      </c>
      <c r="L357" s="96">
        <v>69.0</v>
      </c>
      <c r="M357" s="96" t="s">
        <v>445</v>
      </c>
      <c r="N357" s="96" t="s">
        <v>439</v>
      </c>
      <c r="O357" s="96" t="s">
        <v>446</v>
      </c>
      <c r="P357" s="96" t="s">
        <v>800</v>
      </c>
      <c r="Q357" s="99" t="str">
        <f t="shared" si="1"/>
        <v>Sunday</v>
      </c>
      <c r="R357" s="96" t="s">
        <v>198</v>
      </c>
      <c r="S357" s="9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  <c r="AE357" s="94"/>
      <c r="AF357" s="94"/>
    </row>
    <row r="358">
      <c r="A358" s="95">
        <v>2022.0</v>
      </c>
      <c r="B358" s="96" t="s">
        <v>436</v>
      </c>
      <c r="C358" s="96">
        <v>21.0</v>
      </c>
      <c r="D358" s="97">
        <v>44710.0</v>
      </c>
      <c r="E358" s="96" t="s">
        <v>496</v>
      </c>
      <c r="F358" s="96" t="s">
        <v>456</v>
      </c>
      <c r="G358" s="96" t="s">
        <v>443</v>
      </c>
      <c r="H358" s="98" t="s">
        <v>425</v>
      </c>
      <c r="I358" s="96" t="s">
        <v>988</v>
      </c>
      <c r="J358" s="96" t="s">
        <v>15</v>
      </c>
      <c r="K358" s="96" t="s">
        <v>50</v>
      </c>
      <c r="L358" s="96">
        <v>71.0</v>
      </c>
      <c r="M358" s="96" t="s">
        <v>497</v>
      </c>
      <c r="N358" s="96" t="s">
        <v>439</v>
      </c>
      <c r="O358" s="96" t="s">
        <v>483</v>
      </c>
      <c r="P358" s="96" t="s">
        <v>800</v>
      </c>
      <c r="Q358" s="99" t="str">
        <f t="shared" si="1"/>
        <v>Sunday</v>
      </c>
      <c r="R358" s="96" t="s">
        <v>198</v>
      </c>
      <c r="S358" s="94"/>
      <c r="T358" s="94"/>
      <c r="U358" s="94"/>
      <c r="V358" s="94"/>
      <c r="W358" s="94"/>
      <c r="X358" s="94"/>
      <c r="Y358" s="94"/>
      <c r="Z358" s="94"/>
      <c r="AA358" s="94"/>
      <c r="AB358" s="94"/>
      <c r="AC358" s="94"/>
      <c r="AD358" s="94"/>
      <c r="AE358" s="94"/>
      <c r="AF358" s="94"/>
    </row>
    <row r="359">
      <c r="A359" s="95">
        <v>2022.0</v>
      </c>
      <c r="B359" s="96" t="s">
        <v>464</v>
      </c>
      <c r="C359" s="96">
        <v>27.0</v>
      </c>
      <c r="D359" s="105">
        <v>44723.0</v>
      </c>
      <c r="E359" s="96" t="s">
        <v>989</v>
      </c>
      <c r="F359" s="96" t="s">
        <v>796</v>
      </c>
      <c r="G359" s="96" t="s">
        <v>523</v>
      </c>
      <c r="H359" s="98" t="s">
        <v>425</v>
      </c>
      <c r="I359" s="96" t="s">
        <v>990</v>
      </c>
      <c r="J359" s="96" t="s">
        <v>15</v>
      </c>
      <c r="K359" s="96" t="s">
        <v>16</v>
      </c>
      <c r="L359" s="96">
        <v>22.0</v>
      </c>
      <c r="M359" s="96" t="s">
        <v>427</v>
      </c>
      <c r="N359" s="96" t="s">
        <v>428</v>
      </c>
      <c r="O359" s="96" t="s">
        <v>463</v>
      </c>
      <c r="P359" s="96" t="s">
        <v>800</v>
      </c>
      <c r="Q359" s="99" t="str">
        <f t="shared" si="1"/>
        <v>Saturday</v>
      </c>
      <c r="R359" s="96" t="s">
        <v>198</v>
      </c>
      <c r="S359" s="94"/>
      <c r="T359" s="94"/>
      <c r="U359" s="94"/>
      <c r="V359" s="94"/>
      <c r="W359" s="94"/>
      <c r="X359" s="94"/>
      <c r="Y359" s="94"/>
      <c r="Z359" s="94"/>
      <c r="AA359" s="94"/>
      <c r="AB359" s="94"/>
      <c r="AC359" s="94"/>
      <c r="AD359" s="94"/>
      <c r="AE359" s="94"/>
      <c r="AF359" s="94"/>
    </row>
    <row r="360">
      <c r="A360" s="95">
        <v>2022.0</v>
      </c>
      <c r="B360" s="96" t="s">
        <v>464</v>
      </c>
      <c r="C360" s="96">
        <v>28.0</v>
      </c>
      <c r="D360" s="97">
        <v>44728.0</v>
      </c>
      <c r="E360" s="96" t="s">
        <v>991</v>
      </c>
      <c r="F360" s="96" t="s">
        <v>992</v>
      </c>
      <c r="G360" s="96" t="s">
        <v>424</v>
      </c>
      <c r="H360" s="98" t="s">
        <v>425</v>
      </c>
      <c r="I360" s="96" t="s">
        <v>828</v>
      </c>
      <c r="J360" s="96" t="s">
        <v>15</v>
      </c>
      <c r="K360" s="96" t="s">
        <v>16</v>
      </c>
      <c r="L360" s="96">
        <v>24.0</v>
      </c>
      <c r="M360" s="96" t="s">
        <v>427</v>
      </c>
      <c r="N360" s="96" t="s">
        <v>439</v>
      </c>
      <c r="O360" s="96" t="s">
        <v>446</v>
      </c>
      <c r="P360" s="96" t="s">
        <v>800</v>
      </c>
      <c r="Q360" s="99" t="str">
        <f t="shared" si="1"/>
        <v>Thursday</v>
      </c>
      <c r="R360" s="96" t="s">
        <v>198</v>
      </c>
      <c r="S360" s="94"/>
      <c r="T360" s="94"/>
      <c r="U360" s="94"/>
      <c r="V360" s="94"/>
      <c r="W360" s="94"/>
      <c r="X360" s="94"/>
      <c r="Y360" s="94"/>
      <c r="Z360" s="94"/>
      <c r="AA360" s="94"/>
      <c r="AB360" s="94"/>
      <c r="AC360" s="94"/>
      <c r="AD360" s="94"/>
      <c r="AE360" s="94"/>
      <c r="AF360" s="94"/>
    </row>
    <row r="361">
      <c r="A361" s="95">
        <v>2022.0</v>
      </c>
      <c r="B361" s="96" t="s">
        <v>464</v>
      </c>
      <c r="C361" s="96">
        <v>30.0</v>
      </c>
      <c r="D361" s="97">
        <v>44730.0</v>
      </c>
      <c r="E361" s="96" t="s">
        <v>993</v>
      </c>
      <c r="F361" s="96" t="s">
        <v>994</v>
      </c>
      <c r="G361" s="96" t="s">
        <v>424</v>
      </c>
      <c r="H361" s="98" t="s">
        <v>425</v>
      </c>
      <c r="I361" s="96" t="s">
        <v>509</v>
      </c>
      <c r="J361" s="96" t="s">
        <v>15</v>
      </c>
      <c r="K361" s="96" t="s">
        <v>16</v>
      </c>
      <c r="L361" s="96">
        <v>53.0</v>
      </c>
      <c r="M361" s="96" t="s">
        <v>461</v>
      </c>
      <c r="N361" s="96" t="s">
        <v>487</v>
      </c>
      <c r="O361" s="96" t="s">
        <v>487</v>
      </c>
      <c r="P361" s="96" t="s">
        <v>10</v>
      </c>
      <c r="Q361" s="99" t="str">
        <f t="shared" si="1"/>
        <v>Saturday</v>
      </c>
      <c r="R361" s="96" t="s">
        <v>198</v>
      </c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E361" s="94"/>
      <c r="AF361" s="94"/>
    </row>
    <row r="362">
      <c r="A362" s="95">
        <v>2022.0</v>
      </c>
      <c r="B362" s="96" t="s">
        <v>421</v>
      </c>
      <c r="C362" s="96">
        <v>35.0</v>
      </c>
      <c r="D362" s="97">
        <v>44751.0</v>
      </c>
      <c r="E362" s="96" t="s">
        <v>66</v>
      </c>
      <c r="F362" s="96" t="s">
        <v>480</v>
      </c>
      <c r="G362" s="96" t="s">
        <v>481</v>
      </c>
      <c r="H362" s="98" t="s">
        <v>425</v>
      </c>
      <c r="I362" s="96" t="s">
        <v>545</v>
      </c>
      <c r="J362" s="96" t="s">
        <v>15</v>
      </c>
      <c r="K362" s="96" t="s">
        <v>16</v>
      </c>
      <c r="L362" s="96">
        <v>71.0</v>
      </c>
      <c r="M362" s="96" t="s">
        <v>497</v>
      </c>
      <c r="N362" s="96" t="s">
        <v>439</v>
      </c>
      <c r="O362" s="96" t="s">
        <v>483</v>
      </c>
      <c r="P362" s="96" t="s">
        <v>800</v>
      </c>
      <c r="Q362" s="99" t="str">
        <f t="shared" si="1"/>
        <v>Saturday</v>
      </c>
      <c r="R362" s="96" t="s">
        <v>193</v>
      </c>
      <c r="S362" s="94"/>
      <c r="T362" s="94"/>
      <c r="U362" s="94"/>
      <c r="V362" s="94"/>
      <c r="W362" s="94"/>
      <c r="X362" s="94"/>
      <c r="Y362" s="94"/>
      <c r="Z362" s="94"/>
      <c r="AA362" s="94"/>
      <c r="AB362" s="94"/>
      <c r="AC362" s="94"/>
      <c r="AD362" s="94"/>
      <c r="AE362" s="94"/>
      <c r="AF362" s="94"/>
    </row>
    <row r="363">
      <c r="A363" s="95">
        <v>2022.0</v>
      </c>
      <c r="B363" s="96" t="s">
        <v>421</v>
      </c>
      <c r="C363" s="96">
        <v>38.0</v>
      </c>
      <c r="D363" s="97">
        <v>44759.0</v>
      </c>
      <c r="E363" s="96" t="s">
        <v>628</v>
      </c>
      <c r="F363" s="96" t="s">
        <v>633</v>
      </c>
      <c r="G363" s="96" t="s">
        <v>424</v>
      </c>
      <c r="H363" s="98" t="s">
        <v>425</v>
      </c>
      <c r="I363" s="96" t="s">
        <v>995</v>
      </c>
      <c r="J363" s="96" t="s">
        <v>15</v>
      </c>
      <c r="K363" s="96" t="s">
        <v>16</v>
      </c>
      <c r="L363" s="96">
        <v>60.0</v>
      </c>
      <c r="M363" s="96" t="s">
        <v>445</v>
      </c>
      <c r="N363" s="96" t="s">
        <v>439</v>
      </c>
      <c r="O363" s="96" t="s">
        <v>551</v>
      </c>
      <c r="P363" s="96" t="s">
        <v>800</v>
      </c>
      <c r="Q363" s="99" t="str">
        <f t="shared" si="1"/>
        <v>Sunday</v>
      </c>
      <c r="R363" s="96" t="s">
        <v>193</v>
      </c>
      <c r="S363" s="94"/>
      <c r="T363" s="94"/>
      <c r="U363" s="94"/>
      <c r="V363" s="94"/>
      <c r="W363" s="94"/>
      <c r="X363" s="94"/>
      <c r="Y363" s="94"/>
      <c r="Z363" s="94"/>
      <c r="AA363" s="94"/>
      <c r="AB363" s="94"/>
      <c r="AC363" s="94"/>
      <c r="AD363" s="94"/>
      <c r="AE363" s="94"/>
      <c r="AF363" s="94"/>
    </row>
    <row r="364">
      <c r="A364" s="95">
        <v>2022.0</v>
      </c>
      <c r="B364" s="96" t="s">
        <v>421</v>
      </c>
      <c r="C364" s="96">
        <v>40.0</v>
      </c>
      <c r="D364" s="97">
        <v>44764.0</v>
      </c>
      <c r="E364" s="96" t="s">
        <v>754</v>
      </c>
      <c r="F364" s="96" t="s">
        <v>519</v>
      </c>
      <c r="G364" s="96" t="s">
        <v>424</v>
      </c>
      <c r="H364" s="98" t="s">
        <v>425</v>
      </c>
      <c r="I364" s="96" t="s">
        <v>509</v>
      </c>
      <c r="J364" s="96" t="s">
        <v>15</v>
      </c>
      <c r="K364" s="96" t="s">
        <v>16</v>
      </c>
      <c r="L364" s="96">
        <v>54.0</v>
      </c>
      <c r="M364" s="96" t="s">
        <v>461</v>
      </c>
      <c r="N364" s="96" t="s">
        <v>439</v>
      </c>
      <c r="O364" s="96" t="s">
        <v>446</v>
      </c>
      <c r="P364" s="96" t="s">
        <v>10</v>
      </c>
      <c r="Q364" s="99" t="str">
        <f t="shared" si="1"/>
        <v>Friday</v>
      </c>
      <c r="R364" s="96" t="s">
        <v>193</v>
      </c>
      <c r="S364" s="94"/>
      <c r="T364" s="94"/>
      <c r="U364" s="94"/>
      <c r="V364" s="94"/>
      <c r="W364" s="94"/>
      <c r="X364" s="94"/>
      <c r="Y364" s="94"/>
      <c r="Z364" s="94"/>
      <c r="AA364" s="94"/>
      <c r="AB364" s="94"/>
      <c r="AC364" s="94"/>
      <c r="AD364" s="94"/>
      <c r="AE364" s="94"/>
      <c r="AF364" s="94"/>
    </row>
    <row r="365">
      <c r="A365" s="95">
        <v>2022.0</v>
      </c>
      <c r="B365" s="96" t="s">
        <v>958</v>
      </c>
      <c r="C365" s="96">
        <v>43.0</v>
      </c>
      <c r="D365" s="97">
        <v>44774.0</v>
      </c>
      <c r="E365" s="96" t="s">
        <v>433</v>
      </c>
      <c r="F365" s="96" t="s">
        <v>433</v>
      </c>
      <c r="G365" s="96" t="s">
        <v>424</v>
      </c>
      <c r="H365" s="98" t="s">
        <v>425</v>
      </c>
      <c r="I365" s="96" t="s">
        <v>996</v>
      </c>
      <c r="J365" s="96" t="s">
        <v>15</v>
      </c>
      <c r="K365" s="96" t="s">
        <v>16</v>
      </c>
      <c r="L365" s="96">
        <v>34.0</v>
      </c>
      <c r="M365" s="96" t="s">
        <v>454</v>
      </c>
      <c r="N365" s="96" t="s">
        <v>439</v>
      </c>
      <c r="O365" s="96" t="s">
        <v>446</v>
      </c>
      <c r="P365" s="96" t="s">
        <v>800</v>
      </c>
      <c r="Q365" s="99" t="str">
        <f t="shared" si="1"/>
        <v>Monday</v>
      </c>
      <c r="R365" s="96" t="s">
        <v>193</v>
      </c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E365" s="94"/>
      <c r="AF365" s="94"/>
    </row>
    <row r="366">
      <c r="A366" s="95">
        <v>2022.0</v>
      </c>
      <c r="B366" s="96" t="s">
        <v>958</v>
      </c>
      <c r="C366" s="96">
        <v>44.0</v>
      </c>
      <c r="D366" s="97">
        <v>44779.0</v>
      </c>
      <c r="E366" s="96" t="s">
        <v>997</v>
      </c>
      <c r="F366" s="96" t="s">
        <v>433</v>
      </c>
      <c r="G366" s="96" t="s">
        <v>424</v>
      </c>
      <c r="H366" s="98" t="s">
        <v>425</v>
      </c>
      <c r="I366" s="96" t="s">
        <v>828</v>
      </c>
      <c r="J366" s="96" t="s">
        <v>15</v>
      </c>
      <c r="K366" s="96" t="s">
        <v>50</v>
      </c>
      <c r="L366" s="96">
        <v>29.0</v>
      </c>
      <c r="M366" s="96" t="s">
        <v>427</v>
      </c>
      <c r="N366" s="96" t="s">
        <v>439</v>
      </c>
      <c r="O366" s="96" t="s">
        <v>446</v>
      </c>
      <c r="P366" s="96" t="s">
        <v>800</v>
      </c>
      <c r="Q366" s="99" t="str">
        <f t="shared" si="1"/>
        <v>Saturday</v>
      </c>
      <c r="R366" s="96" t="s">
        <v>193</v>
      </c>
      <c r="S366" s="94"/>
      <c r="T366" s="94"/>
      <c r="U366" s="94"/>
      <c r="V366" s="94"/>
      <c r="W366" s="94"/>
      <c r="X366" s="94"/>
      <c r="Y366" s="94"/>
      <c r="Z366" s="94"/>
      <c r="AA366" s="94"/>
      <c r="AB366" s="94"/>
      <c r="AC366" s="94"/>
      <c r="AD366" s="94"/>
      <c r="AE366" s="94"/>
      <c r="AF366" s="94"/>
    </row>
    <row r="367">
      <c r="A367" s="95">
        <v>2022.0</v>
      </c>
      <c r="B367" s="96" t="s">
        <v>958</v>
      </c>
      <c r="C367" s="96">
        <v>45.0</v>
      </c>
      <c r="D367" s="97">
        <v>44780.0</v>
      </c>
      <c r="E367" s="96" t="s">
        <v>998</v>
      </c>
      <c r="F367" s="96" t="s">
        <v>469</v>
      </c>
      <c r="G367" s="96" t="s">
        <v>424</v>
      </c>
      <c r="H367" s="98" t="s">
        <v>425</v>
      </c>
      <c r="I367" s="96" t="s">
        <v>988</v>
      </c>
      <c r="J367" s="96" t="s">
        <v>15</v>
      </c>
      <c r="K367" s="96" t="s">
        <v>50</v>
      </c>
      <c r="L367" s="96">
        <v>49.0</v>
      </c>
      <c r="M367" s="96" t="s">
        <v>472</v>
      </c>
      <c r="N367" s="96" t="s">
        <v>439</v>
      </c>
      <c r="O367" s="96" t="s">
        <v>446</v>
      </c>
      <c r="P367" s="96" t="s">
        <v>800</v>
      </c>
      <c r="Q367" s="99" t="str">
        <f t="shared" si="1"/>
        <v>Sunday</v>
      </c>
      <c r="R367" s="96" t="s">
        <v>193</v>
      </c>
      <c r="S367" s="94"/>
      <c r="T367" s="94"/>
      <c r="U367" s="94"/>
      <c r="V367" s="94"/>
      <c r="W367" s="94"/>
      <c r="X367" s="94"/>
      <c r="Y367" s="94"/>
      <c r="Z367" s="94"/>
      <c r="AA367" s="94"/>
      <c r="AB367" s="94"/>
      <c r="AC367" s="94"/>
      <c r="AD367" s="94"/>
      <c r="AE367" s="94"/>
      <c r="AF367" s="94"/>
    </row>
    <row r="368">
      <c r="A368" s="95">
        <v>2022.0</v>
      </c>
      <c r="B368" s="96" t="s">
        <v>958</v>
      </c>
      <c r="C368" s="96">
        <v>51.0</v>
      </c>
      <c r="D368" s="97">
        <v>44788.0</v>
      </c>
      <c r="E368" s="96" t="s">
        <v>999</v>
      </c>
      <c r="F368" s="96" t="s">
        <v>532</v>
      </c>
      <c r="G368" s="96" t="s">
        <v>424</v>
      </c>
      <c r="H368" s="98" t="s">
        <v>425</v>
      </c>
      <c r="I368" s="96" t="s">
        <v>486</v>
      </c>
      <c r="J368" s="96" t="s">
        <v>15</v>
      </c>
      <c r="K368" s="96" t="s">
        <v>50</v>
      </c>
      <c r="L368" s="96">
        <v>26.0</v>
      </c>
      <c r="M368" s="96" t="s">
        <v>427</v>
      </c>
      <c r="N368" s="96" t="s">
        <v>439</v>
      </c>
      <c r="O368" s="96" t="s">
        <v>446</v>
      </c>
      <c r="P368" s="96" t="s">
        <v>800</v>
      </c>
      <c r="Q368" s="99" t="str">
        <f t="shared" si="1"/>
        <v>Monday</v>
      </c>
      <c r="R368" s="96" t="s">
        <v>193</v>
      </c>
      <c r="S368" s="94"/>
      <c r="T368" s="94"/>
      <c r="U368" s="94"/>
      <c r="V368" s="94"/>
      <c r="W368" s="94"/>
      <c r="X368" s="94"/>
      <c r="Y368" s="94"/>
      <c r="Z368" s="94"/>
      <c r="AA368" s="94"/>
      <c r="AB368" s="94"/>
      <c r="AC368" s="94"/>
      <c r="AD368" s="94"/>
      <c r="AE368" s="94"/>
      <c r="AF368" s="94"/>
    </row>
    <row r="369">
      <c r="A369" s="95">
        <v>2022.0</v>
      </c>
      <c r="B369" s="96" t="s">
        <v>958</v>
      </c>
      <c r="C369" s="96">
        <v>54.0</v>
      </c>
      <c r="D369" s="97">
        <v>44793.0</v>
      </c>
      <c r="E369" s="96" t="s">
        <v>1000</v>
      </c>
      <c r="F369" s="96" t="s">
        <v>1001</v>
      </c>
      <c r="G369" s="96" t="s">
        <v>523</v>
      </c>
      <c r="H369" s="98" t="s">
        <v>425</v>
      </c>
      <c r="I369" s="96" t="s">
        <v>1002</v>
      </c>
      <c r="J369" s="96" t="s">
        <v>15</v>
      </c>
      <c r="K369" s="96" t="s">
        <v>16</v>
      </c>
      <c r="L369" s="96">
        <v>35.0</v>
      </c>
      <c r="M369" s="96" t="s">
        <v>454</v>
      </c>
      <c r="N369" s="96" t="s">
        <v>428</v>
      </c>
      <c r="O369" s="96" t="s">
        <v>483</v>
      </c>
      <c r="P369" s="96" t="s">
        <v>800</v>
      </c>
      <c r="Q369" s="99" t="str">
        <f t="shared" si="1"/>
        <v>Saturday</v>
      </c>
      <c r="R369" s="96" t="s">
        <v>193</v>
      </c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  <c r="AF369" s="94"/>
    </row>
    <row r="370">
      <c r="A370" s="95">
        <v>2022.0</v>
      </c>
      <c r="B370" s="96" t="s">
        <v>958</v>
      </c>
      <c r="C370" s="96">
        <v>59.0</v>
      </c>
      <c r="D370" s="97">
        <v>44795.0</v>
      </c>
      <c r="E370" s="96" t="s">
        <v>999</v>
      </c>
      <c r="F370" s="96" t="s">
        <v>532</v>
      </c>
      <c r="G370" s="96" t="s">
        <v>424</v>
      </c>
      <c r="H370" s="98" t="s">
        <v>425</v>
      </c>
      <c r="I370" s="96" t="s">
        <v>756</v>
      </c>
      <c r="J370" s="96" t="s">
        <v>15</v>
      </c>
      <c r="K370" s="96" t="s">
        <v>50</v>
      </c>
      <c r="L370" s="96">
        <v>30.0</v>
      </c>
      <c r="M370" s="96" t="s">
        <v>454</v>
      </c>
      <c r="N370" s="96" t="s">
        <v>439</v>
      </c>
      <c r="O370" s="96" t="s">
        <v>446</v>
      </c>
      <c r="P370" s="96" t="s">
        <v>800</v>
      </c>
      <c r="Q370" s="99" t="str">
        <f t="shared" si="1"/>
        <v>Monday</v>
      </c>
      <c r="R370" s="96" t="s">
        <v>193</v>
      </c>
      <c r="S370" s="94"/>
      <c r="T370" s="94"/>
      <c r="U370" s="94"/>
      <c r="V370" s="94"/>
      <c r="W370" s="94"/>
      <c r="X370" s="94"/>
      <c r="Y370" s="94"/>
      <c r="Z370" s="94"/>
      <c r="AA370" s="94"/>
      <c r="AB370" s="94"/>
      <c r="AC370" s="94"/>
      <c r="AD370" s="94"/>
      <c r="AE370" s="94"/>
      <c r="AF370" s="94"/>
    </row>
    <row r="371">
      <c r="A371" s="95">
        <v>2022.0</v>
      </c>
      <c r="B371" s="96" t="s">
        <v>958</v>
      </c>
      <c r="C371" s="96">
        <v>62.0</v>
      </c>
      <c r="D371" s="97">
        <v>44802.0</v>
      </c>
      <c r="E371" s="96" t="s">
        <v>886</v>
      </c>
      <c r="F371" s="96" t="s">
        <v>442</v>
      </c>
      <c r="G371" s="96" t="s">
        <v>443</v>
      </c>
      <c r="H371" s="98" t="s">
        <v>425</v>
      </c>
      <c r="I371" s="96" t="s">
        <v>488</v>
      </c>
      <c r="J371" s="96" t="s">
        <v>15</v>
      </c>
      <c r="K371" s="96" t="s">
        <v>50</v>
      </c>
      <c r="L371" s="96">
        <v>77.0</v>
      </c>
      <c r="M371" s="96" t="s">
        <v>497</v>
      </c>
      <c r="N371" s="96" t="s">
        <v>439</v>
      </c>
      <c r="O371" s="96" t="s">
        <v>483</v>
      </c>
      <c r="P371" s="96" t="s">
        <v>800</v>
      </c>
      <c r="Q371" s="99" t="str">
        <f t="shared" si="1"/>
        <v>Monday</v>
      </c>
      <c r="R371" s="96" t="s">
        <v>193</v>
      </c>
      <c r="S371" s="94"/>
      <c r="T371" s="94"/>
      <c r="U371" s="94"/>
      <c r="V371" s="94"/>
      <c r="W371" s="94"/>
      <c r="X371" s="94"/>
      <c r="Y371" s="94"/>
      <c r="Z371" s="94"/>
      <c r="AA371" s="94"/>
      <c r="AB371" s="94"/>
      <c r="AC371" s="94"/>
      <c r="AD371" s="94"/>
      <c r="AE371" s="94"/>
      <c r="AF371" s="94"/>
    </row>
    <row r="372">
      <c r="A372" s="95">
        <v>2022.0</v>
      </c>
      <c r="B372" s="96" t="s">
        <v>528</v>
      </c>
      <c r="C372" s="96">
        <v>72.0</v>
      </c>
      <c r="D372" s="97">
        <v>44815.0</v>
      </c>
      <c r="E372" s="96" t="s">
        <v>956</v>
      </c>
      <c r="F372" s="96" t="s">
        <v>532</v>
      </c>
      <c r="G372" s="96" t="s">
        <v>424</v>
      </c>
      <c r="H372" s="98" t="s">
        <v>425</v>
      </c>
      <c r="I372" s="96" t="s">
        <v>606</v>
      </c>
      <c r="J372" s="96" t="s">
        <v>15</v>
      </c>
      <c r="K372" s="96" t="s">
        <v>50</v>
      </c>
      <c r="L372" s="96">
        <v>33.0</v>
      </c>
      <c r="M372" s="96" t="s">
        <v>454</v>
      </c>
      <c r="N372" s="96" t="s">
        <v>439</v>
      </c>
      <c r="O372" s="96" t="s">
        <v>446</v>
      </c>
      <c r="P372" s="96" t="s">
        <v>10</v>
      </c>
      <c r="Q372" s="99" t="str">
        <f t="shared" si="1"/>
        <v>Sunday</v>
      </c>
      <c r="R372" s="96" t="s">
        <v>193</v>
      </c>
      <c r="S372" s="94"/>
      <c r="T372" s="94"/>
      <c r="U372" s="94"/>
      <c r="V372" s="94"/>
      <c r="W372" s="94"/>
      <c r="X372" s="94"/>
      <c r="Y372" s="94"/>
      <c r="Z372" s="94"/>
      <c r="AA372" s="94"/>
      <c r="AB372" s="94"/>
      <c r="AC372" s="94"/>
      <c r="AD372" s="94"/>
      <c r="AE372" s="94"/>
      <c r="AF372" s="94"/>
    </row>
    <row r="373">
      <c r="A373" s="95">
        <v>2022.0</v>
      </c>
      <c r="B373" s="96" t="s">
        <v>528</v>
      </c>
      <c r="C373" s="96">
        <v>73.0</v>
      </c>
      <c r="D373" s="97">
        <v>44819.0</v>
      </c>
      <c r="E373" s="96" t="s">
        <v>1003</v>
      </c>
      <c r="F373" s="96" t="s">
        <v>1004</v>
      </c>
      <c r="G373" s="96" t="s">
        <v>523</v>
      </c>
      <c r="H373" s="98" t="s">
        <v>425</v>
      </c>
      <c r="I373" s="96" t="s">
        <v>1005</v>
      </c>
      <c r="J373" s="96" t="s">
        <v>15</v>
      </c>
      <c r="K373" s="96" t="s">
        <v>50</v>
      </c>
      <c r="L373" s="96">
        <v>20.0</v>
      </c>
      <c r="M373" s="96" t="s">
        <v>427</v>
      </c>
      <c r="N373" s="96" t="s">
        <v>439</v>
      </c>
      <c r="O373" s="96" t="s">
        <v>446</v>
      </c>
      <c r="P373" s="96" t="s">
        <v>10</v>
      </c>
      <c r="Q373" s="99" t="str">
        <f t="shared" si="1"/>
        <v>Thursday</v>
      </c>
      <c r="R373" s="96" t="s">
        <v>193</v>
      </c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E373" s="94"/>
      <c r="AF373" s="94"/>
    </row>
    <row r="374">
      <c r="A374" s="95">
        <v>2022.0</v>
      </c>
      <c r="B374" s="96" t="s">
        <v>528</v>
      </c>
      <c r="C374" s="96">
        <v>74.0</v>
      </c>
      <c r="D374" s="97">
        <v>44822.0</v>
      </c>
      <c r="E374" s="96" t="s">
        <v>496</v>
      </c>
      <c r="F374" s="96" t="s">
        <v>456</v>
      </c>
      <c r="G374" s="96" t="s">
        <v>443</v>
      </c>
      <c r="H374" s="98" t="s">
        <v>425</v>
      </c>
      <c r="I374" s="96" t="s">
        <v>488</v>
      </c>
      <c r="J374" s="96" t="s">
        <v>15</v>
      </c>
      <c r="K374" s="96" t="s">
        <v>50</v>
      </c>
      <c r="L374" s="96">
        <v>25.0</v>
      </c>
      <c r="M374" s="96" t="s">
        <v>427</v>
      </c>
      <c r="N374" s="96" t="s">
        <v>439</v>
      </c>
      <c r="O374" s="96" t="s">
        <v>446</v>
      </c>
      <c r="P374" s="96" t="s">
        <v>66</v>
      </c>
      <c r="Q374" s="99" t="str">
        <f t="shared" si="1"/>
        <v>Sunday</v>
      </c>
      <c r="R374" s="96" t="s">
        <v>193</v>
      </c>
      <c r="S374" s="94"/>
      <c r="T374" s="94"/>
      <c r="U374" s="94"/>
      <c r="V374" s="94"/>
      <c r="W374" s="94"/>
      <c r="X374" s="94"/>
      <c r="Y374" s="94"/>
      <c r="Z374" s="94"/>
      <c r="AA374" s="94"/>
      <c r="AB374" s="94"/>
      <c r="AC374" s="94"/>
      <c r="AD374" s="94"/>
      <c r="AE374" s="94"/>
      <c r="AF374" s="94"/>
    </row>
    <row r="375">
      <c r="A375" s="95">
        <v>2022.0</v>
      </c>
      <c r="B375" s="96" t="s">
        <v>1006</v>
      </c>
      <c r="C375" s="96">
        <v>85.0</v>
      </c>
      <c r="D375" s="97">
        <v>44845.0</v>
      </c>
      <c r="E375" s="96" t="s">
        <v>722</v>
      </c>
      <c r="F375" s="96" t="s">
        <v>588</v>
      </c>
      <c r="G375" s="96" t="s">
        <v>424</v>
      </c>
      <c r="H375" s="98" t="s">
        <v>425</v>
      </c>
      <c r="I375" s="96" t="s">
        <v>1007</v>
      </c>
      <c r="J375" s="96" t="s">
        <v>15</v>
      </c>
      <c r="K375" s="96" t="s">
        <v>16</v>
      </c>
      <c r="L375" s="96">
        <v>77.0</v>
      </c>
      <c r="M375" s="96" t="s">
        <v>497</v>
      </c>
      <c r="N375" s="96" t="s">
        <v>439</v>
      </c>
      <c r="O375" s="96" t="s">
        <v>483</v>
      </c>
      <c r="P375" s="96" t="s">
        <v>800</v>
      </c>
      <c r="Q375" s="99" t="str">
        <f t="shared" si="1"/>
        <v>Tuesday</v>
      </c>
      <c r="R375" s="96" t="s">
        <v>29</v>
      </c>
      <c r="S375" s="94"/>
      <c r="T375" s="94"/>
      <c r="U375" s="94"/>
      <c r="V375" s="94"/>
      <c r="W375" s="94"/>
      <c r="X375" s="94"/>
      <c r="Y375" s="94"/>
      <c r="Z375" s="94"/>
      <c r="AA375" s="94"/>
      <c r="AB375" s="94"/>
      <c r="AC375" s="94"/>
      <c r="AD375" s="94"/>
      <c r="AE375" s="94"/>
      <c r="AF375" s="94"/>
    </row>
    <row r="376">
      <c r="A376" s="95">
        <v>2022.0</v>
      </c>
      <c r="B376" s="96" t="s">
        <v>1006</v>
      </c>
      <c r="C376" s="96">
        <v>89.0</v>
      </c>
      <c r="D376" s="97">
        <v>44856.0</v>
      </c>
      <c r="E376" s="96" t="s">
        <v>1008</v>
      </c>
      <c r="F376" s="96" t="s">
        <v>599</v>
      </c>
      <c r="G376" s="96" t="s">
        <v>523</v>
      </c>
      <c r="H376" s="98" t="s">
        <v>425</v>
      </c>
      <c r="I376" s="96" t="s">
        <v>66</v>
      </c>
      <c r="J376" s="96" t="s">
        <v>15</v>
      </c>
      <c r="K376" s="96" t="s">
        <v>16</v>
      </c>
      <c r="L376" s="96">
        <v>57.0</v>
      </c>
      <c r="M376" s="96" t="s">
        <v>461</v>
      </c>
      <c r="N376" s="96" t="s">
        <v>487</v>
      </c>
      <c r="O376" s="96" t="s">
        <v>487</v>
      </c>
      <c r="P376" s="96" t="s">
        <v>10</v>
      </c>
      <c r="Q376" s="99" t="str">
        <f t="shared" si="1"/>
        <v>Saturday</v>
      </c>
      <c r="R376" s="96" t="s">
        <v>29</v>
      </c>
      <c r="S376" s="94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  <c r="AD376" s="94"/>
      <c r="AE376" s="94"/>
      <c r="AF376" s="94"/>
    </row>
    <row r="377">
      <c r="A377" s="95">
        <v>2022.0</v>
      </c>
      <c r="B377" s="96" t="s">
        <v>1006</v>
      </c>
      <c r="C377" s="96">
        <v>90.0</v>
      </c>
      <c r="D377" s="97">
        <v>44856.0</v>
      </c>
      <c r="E377" s="96" t="s">
        <v>886</v>
      </c>
      <c r="F377" s="96" t="s">
        <v>442</v>
      </c>
      <c r="G377" s="96" t="s">
        <v>443</v>
      </c>
      <c r="H377" s="98" t="s">
        <v>425</v>
      </c>
      <c r="I377" s="96" t="s">
        <v>486</v>
      </c>
      <c r="J377" s="96" t="s">
        <v>15</v>
      </c>
      <c r="K377" s="96" t="s">
        <v>16</v>
      </c>
      <c r="L377" s="96">
        <v>36.0</v>
      </c>
      <c r="M377" s="96" t="s">
        <v>454</v>
      </c>
      <c r="N377" s="96" t="s">
        <v>439</v>
      </c>
      <c r="O377" s="96" t="s">
        <v>446</v>
      </c>
      <c r="P377" s="96" t="s">
        <v>800</v>
      </c>
      <c r="Q377" s="99" t="str">
        <f t="shared" si="1"/>
        <v>Saturday</v>
      </c>
      <c r="R377" s="96" t="s">
        <v>29</v>
      </c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  <c r="AF377" s="94"/>
    </row>
    <row r="378">
      <c r="A378" s="95">
        <v>2022.0</v>
      </c>
      <c r="B378" s="96" t="s">
        <v>1009</v>
      </c>
      <c r="C378" s="96">
        <v>94.0</v>
      </c>
      <c r="D378" s="97">
        <v>44883.0</v>
      </c>
      <c r="E378" s="96" t="s">
        <v>886</v>
      </c>
      <c r="F378" s="96" t="s">
        <v>442</v>
      </c>
      <c r="G378" s="96" t="s">
        <v>443</v>
      </c>
      <c r="H378" s="98" t="s">
        <v>425</v>
      </c>
      <c r="I378" s="96" t="s">
        <v>542</v>
      </c>
      <c r="J378" s="96" t="s">
        <v>15</v>
      </c>
      <c r="K378" s="96" t="s">
        <v>16</v>
      </c>
      <c r="L378" s="96">
        <v>54.0</v>
      </c>
      <c r="M378" s="96" t="s">
        <v>461</v>
      </c>
      <c r="N378" s="96" t="s">
        <v>439</v>
      </c>
      <c r="O378" s="96" t="s">
        <v>551</v>
      </c>
      <c r="P378" s="96" t="s">
        <v>800</v>
      </c>
      <c r="Q378" s="99" t="str">
        <f t="shared" si="1"/>
        <v>Friday</v>
      </c>
      <c r="R378" s="96" t="s">
        <v>29</v>
      </c>
      <c r="S378" s="94"/>
      <c r="T378" s="94"/>
      <c r="U378" s="94"/>
      <c r="V378" s="94"/>
      <c r="W378" s="94"/>
      <c r="X378" s="94"/>
      <c r="Y378" s="94"/>
      <c r="Z378" s="94"/>
      <c r="AA378" s="94"/>
      <c r="AB378" s="94"/>
      <c r="AC378" s="94"/>
      <c r="AD378" s="94"/>
      <c r="AE378" s="94"/>
      <c r="AF378" s="94"/>
    </row>
    <row r="379">
      <c r="A379" s="95">
        <v>2022.0</v>
      </c>
      <c r="B379" s="96" t="s">
        <v>1009</v>
      </c>
      <c r="C379" s="96">
        <v>95.0</v>
      </c>
      <c r="D379" s="97">
        <v>44885.0</v>
      </c>
      <c r="E379" s="96" t="s">
        <v>997</v>
      </c>
      <c r="F379" s="96" t="s">
        <v>433</v>
      </c>
      <c r="G379" s="98" t="s">
        <v>424</v>
      </c>
      <c r="H379" s="98" t="s">
        <v>425</v>
      </c>
      <c r="I379" s="96" t="s">
        <v>1010</v>
      </c>
      <c r="J379" s="96" t="s">
        <v>15</v>
      </c>
      <c r="K379" s="96" t="s">
        <v>50</v>
      </c>
      <c r="L379" s="96">
        <v>20.0</v>
      </c>
      <c r="M379" s="96" t="s">
        <v>427</v>
      </c>
      <c r="N379" s="96" t="s">
        <v>487</v>
      </c>
      <c r="O379" s="96" t="s">
        <v>487</v>
      </c>
      <c r="P379" s="96" t="s">
        <v>10</v>
      </c>
      <c r="Q379" s="99" t="str">
        <f t="shared" si="1"/>
        <v>Sunday</v>
      </c>
      <c r="R379" s="96" t="s">
        <v>29</v>
      </c>
      <c r="S379" s="94"/>
      <c r="T379" s="94"/>
      <c r="U379" s="94"/>
      <c r="V379" s="94"/>
      <c r="W379" s="94"/>
      <c r="X379" s="94"/>
      <c r="Y379" s="94"/>
      <c r="Z379" s="94"/>
      <c r="AA379" s="94"/>
      <c r="AB379" s="94"/>
      <c r="AC379" s="94"/>
      <c r="AD379" s="94"/>
      <c r="AE379" s="94"/>
      <c r="AF379" s="94"/>
    </row>
    <row r="380">
      <c r="A380" s="95">
        <v>2022.0</v>
      </c>
      <c r="B380" s="96" t="s">
        <v>955</v>
      </c>
      <c r="C380" s="96">
        <v>96.0</v>
      </c>
      <c r="D380" s="97">
        <v>44900.0</v>
      </c>
      <c r="E380" s="96" t="s">
        <v>1011</v>
      </c>
      <c r="F380" s="96" t="s">
        <v>776</v>
      </c>
      <c r="G380" s="96" t="s">
        <v>523</v>
      </c>
      <c r="H380" s="98" t="s">
        <v>425</v>
      </c>
      <c r="I380" s="96" t="s">
        <v>841</v>
      </c>
      <c r="J380" s="96" t="s">
        <v>15</v>
      </c>
      <c r="K380" s="96" t="s">
        <v>50</v>
      </c>
      <c r="L380" s="96">
        <v>65.0</v>
      </c>
      <c r="M380" s="96" t="s">
        <v>445</v>
      </c>
      <c r="N380" s="96" t="s">
        <v>439</v>
      </c>
      <c r="O380" s="96" t="s">
        <v>446</v>
      </c>
      <c r="P380" s="96" t="s">
        <v>800</v>
      </c>
      <c r="Q380" s="99" t="str">
        <f t="shared" si="1"/>
        <v>Monday</v>
      </c>
      <c r="R380" s="96" t="s">
        <v>29</v>
      </c>
      <c r="S380" s="94"/>
      <c r="T380" s="94"/>
      <c r="U380" s="94"/>
      <c r="V380" s="94"/>
      <c r="W380" s="94"/>
      <c r="X380" s="94"/>
      <c r="Y380" s="94"/>
      <c r="Z380" s="94"/>
      <c r="AA380" s="94"/>
      <c r="AB380" s="94"/>
      <c r="AC380" s="94"/>
      <c r="AD380" s="94"/>
      <c r="AE380" s="94"/>
      <c r="AF380" s="94"/>
    </row>
    <row r="381">
      <c r="A381" s="95">
        <v>2022.0</v>
      </c>
      <c r="B381" s="96" t="s">
        <v>955</v>
      </c>
      <c r="C381" s="96">
        <v>101.0</v>
      </c>
      <c r="D381" s="97">
        <v>44924.0</v>
      </c>
      <c r="E381" s="96" t="s">
        <v>696</v>
      </c>
      <c r="F381" s="96" t="s">
        <v>456</v>
      </c>
      <c r="G381" s="96" t="s">
        <v>443</v>
      </c>
      <c r="H381" s="98" t="s">
        <v>425</v>
      </c>
      <c r="I381" s="96" t="s">
        <v>1012</v>
      </c>
      <c r="J381" s="96" t="s">
        <v>15</v>
      </c>
      <c r="K381" s="96" t="s">
        <v>50</v>
      </c>
      <c r="L381" s="96" t="s">
        <v>66</v>
      </c>
      <c r="M381" s="96" t="s">
        <v>472</v>
      </c>
      <c r="N381" s="96" t="s">
        <v>439</v>
      </c>
      <c r="O381" s="96" t="s">
        <v>429</v>
      </c>
      <c r="P381" s="96" t="s">
        <v>10</v>
      </c>
      <c r="Q381" s="99" t="str">
        <f t="shared" si="1"/>
        <v>Thursday</v>
      </c>
      <c r="R381" s="96" t="s">
        <v>184</v>
      </c>
      <c r="S381" s="9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  <c r="AE381" s="94"/>
      <c r="AF381" s="94"/>
    </row>
    <row r="382">
      <c r="A382" s="95">
        <v>2022.0</v>
      </c>
      <c r="B382" s="96" t="s">
        <v>431</v>
      </c>
      <c r="C382" s="96">
        <v>4.0</v>
      </c>
      <c r="D382" s="97">
        <v>44654.0</v>
      </c>
      <c r="E382" s="96" t="s">
        <v>1013</v>
      </c>
      <c r="F382" s="96" t="s">
        <v>1014</v>
      </c>
      <c r="G382" s="96" t="s">
        <v>443</v>
      </c>
      <c r="H382" s="98" t="s">
        <v>425</v>
      </c>
      <c r="I382" s="96" t="s">
        <v>1015</v>
      </c>
      <c r="J382" s="96" t="s">
        <v>45</v>
      </c>
      <c r="K382" s="96" t="s">
        <v>16</v>
      </c>
      <c r="L382" s="96">
        <v>25.0</v>
      </c>
      <c r="M382" s="96" t="s">
        <v>427</v>
      </c>
      <c r="N382" s="96" t="s">
        <v>439</v>
      </c>
      <c r="O382" s="96" t="s">
        <v>483</v>
      </c>
      <c r="P382" s="96" t="s">
        <v>800</v>
      </c>
      <c r="Q382" s="99" t="str">
        <f t="shared" si="1"/>
        <v>Sunday</v>
      </c>
      <c r="R382" s="96" t="s">
        <v>198</v>
      </c>
      <c r="S382" s="94"/>
      <c r="T382" s="94"/>
      <c r="U382" s="94"/>
      <c r="V382" s="94"/>
      <c r="W382" s="94"/>
      <c r="X382" s="94"/>
      <c r="Y382" s="94"/>
      <c r="Z382" s="94"/>
      <c r="AA382" s="94"/>
      <c r="AB382" s="94"/>
      <c r="AC382" s="94"/>
      <c r="AD382" s="94"/>
      <c r="AE382" s="94"/>
      <c r="AF382" s="94"/>
    </row>
    <row r="383">
      <c r="A383" s="95">
        <v>2022.0</v>
      </c>
      <c r="B383" s="96" t="s">
        <v>464</v>
      </c>
      <c r="C383" s="96">
        <v>26.0</v>
      </c>
      <c r="D383" s="97">
        <v>44718.0</v>
      </c>
      <c r="E383" s="96" t="s">
        <v>1016</v>
      </c>
      <c r="F383" s="96" t="s">
        <v>683</v>
      </c>
      <c r="G383" s="96" t="s">
        <v>424</v>
      </c>
      <c r="H383" s="98" t="s">
        <v>425</v>
      </c>
      <c r="I383" s="96" t="s">
        <v>1017</v>
      </c>
      <c r="J383" s="96" t="s">
        <v>45</v>
      </c>
      <c r="K383" s="96" t="s">
        <v>50</v>
      </c>
      <c r="L383" s="96">
        <v>75.0</v>
      </c>
      <c r="M383" s="96" t="s">
        <v>497</v>
      </c>
      <c r="N383" s="96" t="s">
        <v>439</v>
      </c>
      <c r="O383" s="96" t="s">
        <v>446</v>
      </c>
      <c r="P383" s="96" t="s">
        <v>800</v>
      </c>
      <c r="Q383" s="99" t="str">
        <f t="shared" si="1"/>
        <v>Monday</v>
      </c>
      <c r="R383" s="96" t="s">
        <v>198</v>
      </c>
      <c r="S383" s="94"/>
      <c r="T383" s="94"/>
      <c r="U383" s="94"/>
      <c r="V383" s="94"/>
      <c r="W383" s="94"/>
      <c r="X383" s="94"/>
      <c r="Y383" s="94"/>
      <c r="Z383" s="94"/>
      <c r="AA383" s="94"/>
      <c r="AB383" s="94"/>
      <c r="AC383" s="94"/>
      <c r="AD383" s="94"/>
      <c r="AE383" s="94"/>
      <c r="AF383" s="94"/>
    </row>
    <row r="384">
      <c r="A384" s="95">
        <v>2022.0</v>
      </c>
      <c r="B384" s="96" t="s">
        <v>421</v>
      </c>
      <c r="C384" s="96">
        <v>37.0</v>
      </c>
      <c r="D384" s="97">
        <v>44758.0</v>
      </c>
      <c r="E384" s="96" t="s">
        <v>628</v>
      </c>
      <c r="F384" s="96" t="s">
        <v>633</v>
      </c>
      <c r="G384" s="96" t="s">
        <v>424</v>
      </c>
      <c r="H384" s="98" t="s">
        <v>425</v>
      </c>
      <c r="I384" s="96" t="s">
        <v>1018</v>
      </c>
      <c r="J384" s="96" t="s">
        <v>45</v>
      </c>
      <c r="K384" s="96" t="s">
        <v>16</v>
      </c>
      <c r="L384" s="96">
        <v>39.0</v>
      </c>
      <c r="M384" s="96" t="s">
        <v>454</v>
      </c>
      <c r="N384" s="96" t="s">
        <v>439</v>
      </c>
      <c r="O384" s="96" t="s">
        <v>551</v>
      </c>
      <c r="P384" s="96" t="s">
        <v>66</v>
      </c>
      <c r="Q384" s="99" t="str">
        <f t="shared" si="1"/>
        <v>Saturday</v>
      </c>
      <c r="R384" s="96" t="s">
        <v>193</v>
      </c>
      <c r="S384" s="94"/>
      <c r="T384" s="94"/>
      <c r="U384" s="94"/>
      <c r="V384" s="94"/>
      <c r="W384" s="94"/>
      <c r="X384" s="94"/>
      <c r="Y384" s="94"/>
      <c r="Z384" s="94"/>
      <c r="AA384" s="94"/>
      <c r="AB384" s="94"/>
      <c r="AC384" s="94"/>
      <c r="AD384" s="94"/>
      <c r="AE384" s="94"/>
      <c r="AF384" s="94"/>
    </row>
    <row r="385">
      <c r="A385" s="95">
        <v>2022.0</v>
      </c>
      <c r="B385" s="96" t="s">
        <v>528</v>
      </c>
      <c r="C385" s="96">
        <v>66.0</v>
      </c>
      <c r="D385" s="97">
        <v>44806.0</v>
      </c>
      <c r="E385" s="96" t="s">
        <v>1019</v>
      </c>
      <c r="F385" s="96" t="s">
        <v>599</v>
      </c>
      <c r="G385" s="96" t="s">
        <v>523</v>
      </c>
      <c r="H385" s="98" t="s">
        <v>425</v>
      </c>
      <c r="I385" s="96" t="s">
        <v>869</v>
      </c>
      <c r="J385" s="96" t="s">
        <v>45</v>
      </c>
      <c r="K385" s="96" t="s">
        <v>50</v>
      </c>
      <c r="L385" s="96">
        <v>23.0</v>
      </c>
      <c r="M385" s="96" t="s">
        <v>427</v>
      </c>
      <c r="N385" s="96" t="s">
        <v>428</v>
      </c>
      <c r="O385" s="96" t="s">
        <v>429</v>
      </c>
      <c r="P385" s="96" t="s">
        <v>800</v>
      </c>
      <c r="Q385" s="99" t="str">
        <f t="shared" si="1"/>
        <v>Friday</v>
      </c>
      <c r="R385" s="96" t="s">
        <v>193</v>
      </c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E385" s="94"/>
      <c r="AF385" s="94"/>
    </row>
    <row r="386">
      <c r="A386" s="95">
        <v>2022.0</v>
      </c>
      <c r="B386" s="96" t="s">
        <v>528</v>
      </c>
      <c r="C386" s="96">
        <v>67.0</v>
      </c>
      <c r="D386" s="97">
        <v>44806.0</v>
      </c>
      <c r="E386" s="96" t="s">
        <v>1019</v>
      </c>
      <c r="F386" s="96" t="s">
        <v>599</v>
      </c>
      <c r="G386" s="96" t="s">
        <v>523</v>
      </c>
      <c r="H386" s="98" t="s">
        <v>425</v>
      </c>
      <c r="I386" s="96" t="s">
        <v>1020</v>
      </c>
      <c r="J386" s="96" t="s">
        <v>45</v>
      </c>
      <c r="K386" s="96" t="s">
        <v>16</v>
      </c>
      <c r="L386" s="96">
        <v>20.0</v>
      </c>
      <c r="M386" s="96" t="s">
        <v>427</v>
      </c>
      <c r="N386" s="96" t="s">
        <v>428</v>
      </c>
      <c r="O386" s="96" t="s">
        <v>429</v>
      </c>
      <c r="P386" s="96" t="s">
        <v>800</v>
      </c>
      <c r="Q386" s="99" t="str">
        <f t="shared" si="1"/>
        <v>Friday</v>
      </c>
      <c r="R386" s="96" t="s">
        <v>193</v>
      </c>
      <c r="S386" s="94"/>
      <c r="T386" s="94"/>
      <c r="U386" s="94"/>
      <c r="V386" s="94"/>
      <c r="W386" s="94"/>
      <c r="X386" s="94"/>
      <c r="Y386" s="94"/>
      <c r="Z386" s="94"/>
      <c r="AA386" s="94"/>
      <c r="AB386" s="94"/>
      <c r="AC386" s="94"/>
      <c r="AD386" s="94"/>
      <c r="AE386" s="94"/>
      <c r="AF386" s="94"/>
    </row>
    <row r="387">
      <c r="A387" s="95">
        <v>2022.0</v>
      </c>
      <c r="B387" s="96" t="s">
        <v>1006</v>
      </c>
      <c r="C387" s="96">
        <v>87.0</v>
      </c>
      <c r="D387" s="97">
        <v>44850.0</v>
      </c>
      <c r="E387" s="96" t="s">
        <v>1021</v>
      </c>
      <c r="F387" s="96" t="s">
        <v>599</v>
      </c>
      <c r="G387" s="96" t="s">
        <v>523</v>
      </c>
      <c r="H387" s="98" t="s">
        <v>425</v>
      </c>
      <c r="I387" s="96" t="s">
        <v>557</v>
      </c>
      <c r="J387" s="96" t="s">
        <v>45</v>
      </c>
      <c r="K387" s="96" t="s">
        <v>16</v>
      </c>
      <c r="L387" s="96">
        <v>39.0</v>
      </c>
      <c r="M387" s="96" t="s">
        <v>454</v>
      </c>
      <c r="N387" s="96" t="s">
        <v>439</v>
      </c>
      <c r="O387" s="96" t="s">
        <v>446</v>
      </c>
      <c r="P387" s="96" t="s">
        <v>800</v>
      </c>
      <c r="Q387" s="99" t="str">
        <f t="shared" si="1"/>
        <v>Sunday</v>
      </c>
      <c r="R387" s="96" t="s">
        <v>29</v>
      </c>
      <c r="S387" s="94"/>
      <c r="T387" s="94"/>
      <c r="U387" s="94"/>
      <c r="V387" s="94"/>
      <c r="W387" s="94"/>
      <c r="X387" s="94"/>
      <c r="Y387" s="94"/>
      <c r="Z387" s="94"/>
      <c r="AA387" s="94"/>
      <c r="AB387" s="94"/>
      <c r="AC387" s="94"/>
      <c r="AD387" s="94"/>
      <c r="AE387" s="94"/>
      <c r="AF387" s="94"/>
    </row>
    <row r="388">
      <c r="A388" s="95">
        <v>2022.0</v>
      </c>
      <c r="B388" s="96" t="s">
        <v>1006</v>
      </c>
      <c r="C388" s="96">
        <v>88.0</v>
      </c>
      <c r="D388" s="97">
        <v>44856.0</v>
      </c>
      <c r="E388" s="96" t="s">
        <v>1022</v>
      </c>
      <c r="F388" s="96" t="s">
        <v>1023</v>
      </c>
      <c r="G388" s="96" t="s">
        <v>443</v>
      </c>
      <c r="H388" s="98" t="s">
        <v>425</v>
      </c>
      <c r="I388" s="96" t="s">
        <v>1024</v>
      </c>
      <c r="J388" s="96" t="s">
        <v>45</v>
      </c>
      <c r="K388" s="96" t="s">
        <v>16</v>
      </c>
      <c r="L388" s="96">
        <v>54.0</v>
      </c>
      <c r="M388" s="96" t="s">
        <v>461</v>
      </c>
      <c r="N388" s="96" t="s">
        <v>439</v>
      </c>
      <c r="O388" s="96" t="s">
        <v>446</v>
      </c>
      <c r="P388" s="96" t="s">
        <v>800</v>
      </c>
      <c r="Q388" s="99" t="str">
        <f t="shared" si="1"/>
        <v>Saturday</v>
      </c>
      <c r="R388" s="96" t="s">
        <v>29</v>
      </c>
      <c r="S388" s="94"/>
      <c r="T388" s="94"/>
      <c r="U388" s="94"/>
      <c r="V388" s="94"/>
      <c r="W388" s="94"/>
      <c r="X388" s="94"/>
      <c r="Y388" s="94"/>
      <c r="Z388" s="94"/>
      <c r="AA388" s="94"/>
      <c r="AB388" s="94"/>
      <c r="AC388" s="94"/>
      <c r="AD388" s="94"/>
      <c r="AE388" s="94"/>
      <c r="AF388" s="94"/>
    </row>
    <row r="389">
      <c r="A389" s="95">
        <v>2022.0</v>
      </c>
      <c r="B389" s="96" t="s">
        <v>478</v>
      </c>
      <c r="C389" s="96">
        <v>2.0</v>
      </c>
      <c r="D389" s="97">
        <v>44613.0</v>
      </c>
      <c r="E389" s="96" t="s">
        <v>1025</v>
      </c>
      <c r="F389" s="96" t="s">
        <v>1026</v>
      </c>
      <c r="G389" s="96" t="s">
        <v>481</v>
      </c>
      <c r="H389" s="98" t="s">
        <v>425</v>
      </c>
      <c r="I389" s="96" t="s">
        <v>1027</v>
      </c>
      <c r="J389" s="96" t="s">
        <v>48</v>
      </c>
      <c r="K389" s="96" t="s">
        <v>50</v>
      </c>
      <c r="L389" s="96">
        <v>66.0</v>
      </c>
      <c r="M389" s="96" t="s">
        <v>445</v>
      </c>
      <c r="N389" s="96" t="s">
        <v>439</v>
      </c>
      <c r="O389" s="96" t="s">
        <v>446</v>
      </c>
      <c r="P389" s="96" t="s">
        <v>1028</v>
      </c>
      <c r="Q389" s="99" t="str">
        <f t="shared" si="1"/>
        <v>Monday</v>
      </c>
      <c r="R389" s="96" t="s">
        <v>184</v>
      </c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E389" s="94"/>
      <c r="AF389" s="94"/>
    </row>
    <row r="390">
      <c r="A390" s="95">
        <v>2022.0</v>
      </c>
      <c r="B390" s="96" t="s">
        <v>478</v>
      </c>
      <c r="C390" s="96">
        <v>3.0</v>
      </c>
      <c r="D390" s="97">
        <v>44613.0</v>
      </c>
      <c r="E390" s="96" t="s">
        <v>1029</v>
      </c>
      <c r="F390" s="96" t="s">
        <v>499</v>
      </c>
      <c r="G390" s="96" t="s">
        <v>424</v>
      </c>
      <c r="H390" s="98" t="s">
        <v>425</v>
      </c>
      <c r="I390" s="96" t="s">
        <v>1030</v>
      </c>
      <c r="J390" s="96" t="s">
        <v>48</v>
      </c>
      <c r="K390" s="96" t="s">
        <v>50</v>
      </c>
      <c r="L390" s="96">
        <v>52.0</v>
      </c>
      <c r="M390" s="96" t="s">
        <v>461</v>
      </c>
      <c r="N390" s="96" t="s">
        <v>439</v>
      </c>
      <c r="O390" s="96" t="s">
        <v>446</v>
      </c>
      <c r="P390" s="96" t="s">
        <v>800</v>
      </c>
      <c r="Q390" s="99" t="str">
        <f t="shared" si="1"/>
        <v>Monday</v>
      </c>
      <c r="R390" s="96" t="s">
        <v>184</v>
      </c>
      <c r="S390" s="94"/>
      <c r="T390" s="94"/>
      <c r="U390" s="94"/>
      <c r="V390" s="94"/>
      <c r="W390" s="94"/>
      <c r="X390" s="94"/>
      <c r="Y390" s="94"/>
      <c r="Z390" s="94"/>
      <c r="AA390" s="94"/>
      <c r="AB390" s="94"/>
      <c r="AC390" s="94"/>
      <c r="AD390" s="94"/>
      <c r="AE390" s="94"/>
      <c r="AF390" s="94"/>
    </row>
    <row r="391">
      <c r="A391" s="95">
        <v>2022.0</v>
      </c>
      <c r="B391" s="96" t="s">
        <v>431</v>
      </c>
      <c r="C391" s="96">
        <v>5.0</v>
      </c>
      <c r="D391" s="97">
        <v>44666.0</v>
      </c>
      <c r="E391" s="96" t="s">
        <v>943</v>
      </c>
      <c r="F391" s="96" t="s">
        <v>469</v>
      </c>
      <c r="G391" s="96" t="s">
        <v>424</v>
      </c>
      <c r="H391" s="98" t="s">
        <v>425</v>
      </c>
      <c r="I391" s="96" t="s">
        <v>1031</v>
      </c>
      <c r="J391" s="96" t="s">
        <v>48</v>
      </c>
      <c r="K391" s="96" t="s">
        <v>16</v>
      </c>
      <c r="L391" s="96">
        <v>31.0</v>
      </c>
      <c r="M391" s="96" t="s">
        <v>454</v>
      </c>
      <c r="N391" s="96" t="s">
        <v>439</v>
      </c>
      <c r="O391" s="96" t="s">
        <v>446</v>
      </c>
      <c r="P391" s="96" t="s">
        <v>1032</v>
      </c>
      <c r="Q391" s="99" t="str">
        <f t="shared" si="1"/>
        <v>Friday</v>
      </c>
      <c r="R391" s="96" t="s">
        <v>198</v>
      </c>
      <c r="S391" s="94"/>
      <c r="T391" s="94"/>
      <c r="U391" s="94"/>
      <c r="V391" s="94"/>
      <c r="W391" s="94"/>
      <c r="X391" s="94"/>
      <c r="Y391" s="94"/>
      <c r="Z391" s="94"/>
      <c r="AA391" s="94"/>
      <c r="AB391" s="94"/>
      <c r="AC391" s="94"/>
      <c r="AD391" s="94"/>
      <c r="AE391" s="94"/>
      <c r="AF391" s="94"/>
    </row>
    <row r="392">
      <c r="A392" s="95">
        <v>2022.0</v>
      </c>
      <c r="B392" s="96" t="s">
        <v>431</v>
      </c>
      <c r="C392" s="96">
        <v>6.0</v>
      </c>
      <c r="D392" s="97">
        <v>44666.0</v>
      </c>
      <c r="E392" s="96" t="s">
        <v>628</v>
      </c>
      <c r="F392" s="96" t="s">
        <v>1033</v>
      </c>
      <c r="G392" s="96" t="s">
        <v>424</v>
      </c>
      <c r="H392" s="98" t="s">
        <v>425</v>
      </c>
      <c r="I392" s="96" t="s">
        <v>1034</v>
      </c>
      <c r="J392" s="96" t="s">
        <v>48</v>
      </c>
      <c r="K392" s="96" t="s">
        <v>16</v>
      </c>
      <c r="L392" s="96">
        <v>49.0</v>
      </c>
      <c r="M392" s="96" t="s">
        <v>472</v>
      </c>
      <c r="N392" s="96" t="s">
        <v>439</v>
      </c>
      <c r="O392" s="96" t="s">
        <v>446</v>
      </c>
      <c r="P392" s="96" t="s">
        <v>980</v>
      </c>
      <c r="Q392" s="99" t="str">
        <f t="shared" si="1"/>
        <v>Friday</v>
      </c>
      <c r="R392" s="96" t="s">
        <v>198</v>
      </c>
      <c r="S392" s="94"/>
      <c r="T392" s="94"/>
      <c r="U392" s="94"/>
      <c r="V392" s="94"/>
      <c r="W392" s="94"/>
      <c r="X392" s="94"/>
      <c r="Y392" s="94"/>
      <c r="Z392" s="94"/>
      <c r="AA392" s="94"/>
      <c r="AB392" s="94"/>
      <c r="AC392" s="94"/>
      <c r="AD392" s="94"/>
      <c r="AE392" s="94"/>
      <c r="AF392" s="94"/>
    </row>
    <row r="393">
      <c r="A393" s="95">
        <v>2022.0</v>
      </c>
      <c r="B393" s="96" t="s">
        <v>431</v>
      </c>
      <c r="C393" s="96">
        <v>7.0</v>
      </c>
      <c r="D393" s="97">
        <v>44674.0</v>
      </c>
      <c r="E393" s="96" t="s">
        <v>1035</v>
      </c>
      <c r="F393" s="96" t="s">
        <v>495</v>
      </c>
      <c r="G393" s="96" t="s">
        <v>424</v>
      </c>
      <c r="H393" s="98" t="s">
        <v>425</v>
      </c>
      <c r="I393" s="96" t="s">
        <v>756</v>
      </c>
      <c r="J393" s="96" t="s">
        <v>48</v>
      </c>
      <c r="K393" s="96" t="s">
        <v>50</v>
      </c>
      <c r="L393" s="96">
        <v>56.0</v>
      </c>
      <c r="M393" s="96" t="s">
        <v>461</v>
      </c>
      <c r="N393" s="96" t="s">
        <v>439</v>
      </c>
      <c r="O393" s="96" t="s">
        <v>446</v>
      </c>
      <c r="P393" s="96" t="s">
        <v>800</v>
      </c>
      <c r="Q393" s="99" t="str">
        <f t="shared" si="1"/>
        <v>Saturday</v>
      </c>
      <c r="R393" s="96" t="s">
        <v>198</v>
      </c>
      <c r="S393" s="9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  <c r="AE393" s="94"/>
      <c r="AF393" s="94"/>
    </row>
    <row r="394">
      <c r="A394" s="95">
        <v>2022.0</v>
      </c>
      <c r="B394" s="96" t="s">
        <v>436</v>
      </c>
      <c r="C394" s="96">
        <v>12.0</v>
      </c>
      <c r="D394" s="97">
        <v>44694.0</v>
      </c>
      <c r="E394" s="96" t="s">
        <v>997</v>
      </c>
      <c r="F394" s="96" t="s">
        <v>433</v>
      </c>
      <c r="G394" s="96" t="s">
        <v>424</v>
      </c>
      <c r="H394" s="98" t="s">
        <v>425</v>
      </c>
      <c r="I394" s="96" t="s">
        <v>1036</v>
      </c>
      <c r="J394" s="96" t="s">
        <v>48</v>
      </c>
      <c r="K394" s="96" t="s">
        <v>16</v>
      </c>
      <c r="L394" s="96">
        <v>33.0</v>
      </c>
      <c r="M394" s="96" t="s">
        <v>454</v>
      </c>
      <c r="N394" s="96" t="s">
        <v>439</v>
      </c>
      <c r="O394" s="96" t="s">
        <v>446</v>
      </c>
      <c r="P394" s="96" t="s">
        <v>980</v>
      </c>
      <c r="Q394" s="99" t="str">
        <f t="shared" si="1"/>
        <v>Friday</v>
      </c>
      <c r="R394" s="96" t="s">
        <v>198</v>
      </c>
      <c r="S394" s="94"/>
      <c r="T394" s="94"/>
      <c r="U394" s="94"/>
      <c r="V394" s="94"/>
      <c r="W394" s="94"/>
      <c r="X394" s="94"/>
      <c r="Y394" s="94"/>
      <c r="Z394" s="94"/>
      <c r="AA394" s="94"/>
      <c r="AB394" s="94"/>
      <c r="AC394" s="94"/>
      <c r="AD394" s="94"/>
      <c r="AE394" s="94"/>
      <c r="AF394" s="94"/>
    </row>
    <row r="395">
      <c r="A395" s="95">
        <v>2022.0</v>
      </c>
      <c r="B395" s="96" t="s">
        <v>436</v>
      </c>
      <c r="C395" s="96">
        <v>13.0</v>
      </c>
      <c r="D395" s="97">
        <v>44695.0</v>
      </c>
      <c r="E395" s="96" t="s">
        <v>1037</v>
      </c>
      <c r="F395" s="96" t="s">
        <v>1038</v>
      </c>
      <c r="G395" s="96" t="s">
        <v>443</v>
      </c>
      <c r="H395" s="98" t="s">
        <v>425</v>
      </c>
      <c r="I395" s="96" t="s">
        <v>744</v>
      </c>
      <c r="J395" s="96" t="s">
        <v>48</v>
      </c>
      <c r="K395" s="96" t="s">
        <v>16</v>
      </c>
      <c r="L395" s="96">
        <v>73.0</v>
      </c>
      <c r="M395" s="96" t="s">
        <v>497</v>
      </c>
      <c r="N395" s="96" t="s">
        <v>439</v>
      </c>
      <c r="O395" s="96" t="s">
        <v>551</v>
      </c>
      <c r="P395" s="96" t="s">
        <v>800</v>
      </c>
      <c r="Q395" s="99" t="str">
        <f t="shared" si="1"/>
        <v>Saturday</v>
      </c>
      <c r="R395" s="96" t="s">
        <v>198</v>
      </c>
      <c r="S395" s="94"/>
      <c r="T395" s="94"/>
      <c r="U395" s="94"/>
      <c r="V395" s="94"/>
      <c r="W395" s="94"/>
      <c r="X395" s="94"/>
      <c r="Y395" s="94"/>
      <c r="Z395" s="94"/>
      <c r="AA395" s="94"/>
      <c r="AB395" s="94"/>
      <c r="AC395" s="94"/>
      <c r="AD395" s="94"/>
      <c r="AE395" s="94"/>
      <c r="AF395" s="94"/>
    </row>
    <row r="396">
      <c r="A396" s="95">
        <v>2022.0</v>
      </c>
      <c r="B396" s="96" t="s">
        <v>436</v>
      </c>
      <c r="C396" s="96">
        <v>14.0</v>
      </c>
      <c r="D396" s="97">
        <v>44695.0</v>
      </c>
      <c r="E396" s="96" t="s">
        <v>997</v>
      </c>
      <c r="F396" s="96" t="s">
        <v>433</v>
      </c>
      <c r="G396" s="96" t="s">
        <v>424</v>
      </c>
      <c r="H396" s="98" t="s">
        <v>425</v>
      </c>
      <c r="I396" s="96" t="s">
        <v>1031</v>
      </c>
      <c r="J396" s="96" t="s">
        <v>48</v>
      </c>
      <c r="K396" s="96" t="s">
        <v>50</v>
      </c>
      <c r="L396" s="96">
        <v>34.0</v>
      </c>
      <c r="M396" s="96" t="s">
        <v>454</v>
      </c>
      <c r="N396" s="96" t="s">
        <v>439</v>
      </c>
      <c r="O396" s="96" t="s">
        <v>446</v>
      </c>
      <c r="P396" s="96" t="s">
        <v>10</v>
      </c>
      <c r="Q396" s="99" t="str">
        <f t="shared" si="1"/>
        <v>Saturday</v>
      </c>
      <c r="R396" s="96" t="s">
        <v>198</v>
      </c>
      <c r="S396" s="94"/>
      <c r="T396" s="94"/>
      <c r="U396" s="94"/>
      <c r="V396" s="94"/>
      <c r="W396" s="94"/>
      <c r="X396" s="94"/>
      <c r="Y396" s="94"/>
      <c r="Z396" s="94"/>
      <c r="AA396" s="94"/>
      <c r="AB396" s="94"/>
      <c r="AC396" s="94"/>
      <c r="AD396" s="94"/>
      <c r="AE396" s="94"/>
      <c r="AF396" s="94"/>
    </row>
    <row r="397">
      <c r="A397" s="95">
        <v>2022.0</v>
      </c>
      <c r="B397" s="96" t="s">
        <v>436</v>
      </c>
      <c r="C397" s="96">
        <v>19.0</v>
      </c>
      <c r="D397" s="97">
        <v>44702.0</v>
      </c>
      <c r="E397" s="96" t="s">
        <v>943</v>
      </c>
      <c r="F397" s="96" t="s">
        <v>469</v>
      </c>
      <c r="G397" s="96" t="s">
        <v>424</v>
      </c>
      <c r="H397" s="98" t="s">
        <v>425</v>
      </c>
      <c r="I397" s="96" t="s">
        <v>1039</v>
      </c>
      <c r="J397" s="96" t="s">
        <v>48</v>
      </c>
      <c r="K397" s="96" t="s">
        <v>50</v>
      </c>
      <c r="L397" s="96">
        <v>37.0</v>
      </c>
      <c r="M397" s="96" t="s">
        <v>454</v>
      </c>
      <c r="N397" s="96" t="s">
        <v>439</v>
      </c>
      <c r="O397" s="96" t="s">
        <v>446</v>
      </c>
      <c r="P397" s="96" t="s">
        <v>800</v>
      </c>
      <c r="Q397" s="99" t="str">
        <f t="shared" si="1"/>
        <v>Saturday</v>
      </c>
      <c r="R397" s="96" t="s">
        <v>198</v>
      </c>
      <c r="S397" s="9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  <c r="AE397" s="94"/>
      <c r="AF397" s="94"/>
    </row>
    <row r="398">
      <c r="A398" s="95">
        <v>2022.0</v>
      </c>
      <c r="B398" s="96" t="s">
        <v>436</v>
      </c>
      <c r="C398" s="96">
        <v>20.0</v>
      </c>
      <c r="D398" s="97">
        <v>44705.0</v>
      </c>
      <c r="E398" s="96" t="s">
        <v>681</v>
      </c>
      <c r="F398" s="96" t="s">
        <v>459</v>
      </c>
      <c r="G398" s="96" t="s">
        <v>443</v>
      </c>
      <c r="H398" s="98" t="s">
        <v>425</v>
      </c>
      <c r="I398" s="96" t="s">
        <v>1040</v>
      </c>
      <c r="J398" s="96" t="s">
        <v>48</v>
      </c>
      <c r="K398" s="96" t="s">
        <v>16</v>
      </c>
      <c r="L398" s="96">
        <v>74.0</v>
      </c>
      <c r="M398" s="96" t="s">
        <v>497</v>
      </c>
      <c r="N398" s="96" t="s">
        <v>439</v>
      </c>
      <c r="O398" s="96" t="s">
        <v>446</v>
      </c>
      <c r="P398" s="96" t="s">
        <v>800</v>
      </c>
      <c r="Q398" s="99" t="str">
        <f t="shared" si="1"/>
        <v>Tuesday</v>
      </c>
      <c r="R398" s="96" t="s">
        <v>198</v>
      </c>
      <c r="S398" s="94"/>
      <c r="T398" s="94"/>
      <c r="U398" s="94"/>
      <c r="V398" s="94"/>
      <c r="W398" s="94"/>
      <c r="X398" s="94"/>
      <c r="Y398" s="94"/>
      <c r="Z398" s="94"/>
      <c r="AA398" s="94"/>
      <c r="AB398" s="94"/>
      <c r="AC398" s="94"/>
      <c r="AD398" s="94"/>
      <c r="AE398" s="94"/>
      <c r="AF398" s="94"/>
    </row>
    <row r="399">
      <c r="A399" s="95">
        <v>2022.0</v>
      </c>
      <c r="B399" s="96" t="s">
        <v>436</v>
      </c>
      <c r="C399" s="96">
        <v>23.0</v>
      </c>
      <c r="D399" s="97">
        <v>44710.0</v>
      </c>
      <c r="E399" s="96" t="s">
        <v>66</v>
      </c>
      <c r="F399" s="96" t="s">
        <v>480</v>
      </c>
      <c r="G399" s="96" t="s">
        <v>481</v>
      </c>
      <c r="H399" s="98" t="s">
        <v>425</v>
      </c>
      <c r="I399" s="96" t="s">
        <v>591</v>
      </c>
      <c r="J399" s="96" t="s">
        <v>48</v>
      </c>
      <c r="K399" s="96" t="s">
        <v>50</v>
      </c>
      <c r="L399" s="96">
        <v>41.0</v>
      </c>
      <c r="M399" s="96" t="s">
        <v>472</v>
      </c>
      <c r="N399" s="96" t="s">
        <v>439</v>
      </c>
      <c r="O399" s="96" t="s">
        <v>446</v>
      </c>
      <c r="P399" s="96" t="s">
        <v>800</v>
      </c>
      <c r="Q399" s="99" t="str">
        <f t="shared" si="1"/>
        <v>Sunday</v>
      </c>
      <c r="R399" s="96" t="s">
        <v>198</v>
      </c>
      <c r="S399" s="94"/>
      <c r="T399" s="94"/>
      <c r="U399" s="94"/>
      <c r="V399" s="94"/>
      <c r="W399" s="94"/>
      <c r="X399" s="94"/>
      <c r="Y399" s="94"/>
      <c r="Z399" s="94"/>
      <c r="AA399" s="94"/>
      <c r="AB399" s="94"/>
      <c r="AC399" s="94"/>
      <c r="AD399" s="94"/>
      <c r="AE399" s="94"/>
      <c r="AF399" s="94"/>
    </row>
    <row r="400">
      <c r="A400" s="95">
        <v>2022.0</v>
      </c>
      <c r="B400" s="96" t="s">
        <v>464</v>
      </c>
      <c r="C400" s="96">
        <v>24.0</v>
      </c>
      <c r="D400" s="97">
        <v>44713.0</v>
      </c>
      <c r="E400" s="96" t="s">
        <v>1041</v>
      </c>
      <c r="F400" s="96" t="s">
        <v>599</v>
      </c>
      <c r="G400" s="96" t="s">
        <v>523</v>
      </c>
      <c r="H400" s="98" t="s">
        <v>425</v>
      </c>
      <c r="I400" s="96" t="s">
        <v>744</v>
      </c>
      <c r="J400" s="96" t="s">
        <v>48</v>
      </c>
      <c r="K400" s="96" t="s">
        <v>16</v>
      </c>
      <c r="L400" s="96">
        <v>55.0</v>
      </c>
      <c r="M400" s="96" t="s">
        <v>461</v>
      </c>
      <c r="N400" s="96" t="s">
        <v>439</v>
      </c>
      <c r="O400" s="96" t="s">
        <v>446</v>
      </c>
      <c r="P400" s="96" t="s">
        <v>10</v>
      </c>
      <c r="Q400" s="99" t="str">
        <f t="shared" si="1"/>
        <v>Wednesday</v>
      </c>
      <c r="R400" s="96" t="s">
        <v>198</v>
      </c>
      <c r="S400" s="94"/>
      <c r="T400" s="94"/>
      <c r="U400" s="94"/>
      <c r="V400" s="94"/>
      <c r="W400" s="94"/>
      <c r="X400" s="94"/>
      <c r="Y400" s="94"/>
      <c r="Z400" s="94"/>
      <c r="AA400" s="94"/>
      <c r="AB400" s="94"/>
      <c r="AC400" s="94"/>
      <c r="AD400" s="94"/>
      <c r="AE400" s="94"/>
      <c r="AF400" s="94"/>
    </row>
    <row r="401">
      <c r="A401" s="95">
        <v>2022.0</v>
      </c>
      <c r="B401" s="96" t="s">
        <v>464</v>
      </c>
      <c r="C401" s="96">
        <v>27.0</v>
      </c>
      <c r="D401" s="105">
        <v>44723.0</v>
      </c>
      <c r="E401" s="96" t="s">
        <v>989</v>
      </c>
      <c r="F401" s="96" t="s">
        <v>796</v>
      </c>
      <c r="G401" s="96" t="s">
        <v>523</v>
      </c>
      <c r="H401" s="98" t="s">
        <v>425</v>
      </c>
      <c r="I401" s="96" t="s">
        <v>1042</v>
      </c>
      <c r="J401" s="96" t="s">
        <v>48</v>
      </c>
      <c r="K401" s="96" t="s">
        <v>16</v>
      </c>
      <c r="L401" s="96">
        <v>25.0</v>
      </c>
      <c r="M401" s="96" t="s">
        <v>427</v>
      </c>
      <c r="N401" s="96" t="s">
        <v>428</v>
      </c>
      <c r="O401" s="96" t="s">
        <v>463</v>
      </c>
      <c r="P401" s="96" t="s">
        <v>800</v>
      </c>
      <c r="Q401" s="99" t="str">
        <f t="shared" si="1"/>
        <v>Saturday</v>
      </c>
      <c r="R401" s="96" t="s">
        <v>198</v>
      </c>
      <c r="S401" s="9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  <c r="AE401" s="94"/>
      <c r="AF401" s="94"/>
    </row>
    <row r="402">
      <c r="A402" s="95">
        <v>2022.0</v>
      </c>
      <c r="B402" s="96" t="s">
        <v>958</v>
      </c>
      <c r="C402" s="96">
        <v>48.0</v>
      </c>
      <c r="D402" s="97">
        <v>44785.0</v>
      </c>
      <c r="E402" s="96" t="s">
        <v>432</v>
      </c>
      <c r="F402" s="96" t="s">
        <v>433</v>
      </c>
      <c r="G402" s="96" t="s">
        <v>424</v>
      </c>
      <c r="H402" s="98" t="s">
        <v>425</v>
      </c>
      <c r="I402" s="96" t="s">
        <v>923</v>
      </c>
      <c r="J402" s="96" t="s">
        <v>48</v>
      </c>
      <c r="K402" s="96" t="s">
        <v>16</v>
      </c>
      <c r="L402" s="96">
        <v>24.0</v>
      </c>
      <c r="M402" s="96" t="s">
        <v>427</v>
      </c>
      <c r="N402" s="96" t="s">
        <v>439</v>
      </c>
      <c r="O402" s="96" t="s">
        <v>446</v>
      </c>
      <c r="P402" s="96" t="s">
        <v>800</v>
      </c>
      <c r="Q402" s="99" t="str">
        <f t="shared" si="1"/>
        <v>Friday</v>
      </c>
      <c r="R402" s="96" t="s">
        <v>193</v>
      </c>
      <c r="S402" s="94"/>
      <c r="T402" s="94"/>
      <c r="U402" s="94"/>
      <c r="V402" s="94"/>
      <c r="W402" s="94"/>
      <c r="X402" s="94"/>
      <c r="Y402" s="94"/>
      <c r="Z402" s="94"/>
      <c r="AA402" s="94"/>
      <c r="AB402" s="94"/>
      <c r="AC402" s="94"/>
      <c r="AD402" s="94"/>
      <c r="AE402" s="94"/>
      <c r="AF402" s="94"/>
    </row>
    <row r="403">
      <c r="A403" s="95">
        <v>2022.0</v>
      </c>
      <c r="B403" s="96" t="s">
        <v>958</v>
      </c>
      <c r="C403" s="96">
        <v>49.0</v>
      </c>
      <c r="D403" s="97">
        <v>44785.0</v>
      </c>
      <c r="E403" s="96" t="s">
        <v>1043</v>
      </c>
      <c r="F403" s="96" t="s">
        <v>499</v>
      </c>
      <c r="G403" s="96" t="s">
        <v>424</v>
      </c>
      <c r="H403" s="98" t="s">
        <v>425</v>
      </c>
      <c r="I403" s="96" t="s">
        <v>1044</v>
      </c>
      <c r="J403" s="96" t="s">
        <v>48</v>
      </c>
      <c r="K403" s="96" t="s">
        <v>50</v>
      </c>
      <c r="L403" s="96">
        <v>24.0</v>
      </c>
      <c r="M403" s="96" t="s">
        <v>427</v>
      </c>
      <c r="N403" s="96" t="s">
        <v>439</v>
      </c>
      <c r="O403" s="96" t="s">
        <v>446</v>
      </c>
      <c r="P403" s="96" t="s">
        <v>800</v>
      </c>
      <c r="Q403" s="99" t="str">
        <f t="shared" si="1"/>
        <v>Friday</v>
      </c>
      <c r="R403" s="96" t="s">
        <v>193</v>
      </c>
      <c r="S403" s="94"/>
      <c r="T403" s="94"/>
      <c r="U403" s="94"/>
      <c r="V403" s="94"/>
      <c r="W403" s="94"/>
      <c r="X403" s="94"/>
      <c r="Y403" s="94"/>
      <c r="Z403" s="94"/>
      <c r="AA403" s="94"/>
      <c r="AB403" s="94"/>
      <c r="AC403" s="94"/>
      <c r="AD403" s="94"/>
      <c r="AE403" s="94"/>
      <c r="AF403" s="94"/>
    </row>
    <row r="404">
      <c r="A404" s="95">
        <v>2022.0</v>
      </c>
      <c r="B404" s="96" t="s">
        <v>958</v>
      </c>
      <c r="C404" s="96">
        <v>50.0</v>
      </c>
      <c r="D404" s="97">
        <v>44787.0</v>
      </c>
      <c r="E404" s="96" t="s">
        <v>1035</v>
      </c>
      <c r="F404" s="96" t="s">
        <v>495</v>
      </c>
      <c r="G404" s="96" t="s">
        <v>424</v>
      </c>
      <c r="H404" s="98" t="s">
        <v>425</v>
      </c>
      <c r="I404" s="96" t="s">
        <v>509</v>
      </c>
      <c r="J404" s="96" t="s">
        <v>48</v>
      </c>
      <c r="K404" s="96" t="s">
        <v>16</v>
      </c>
      <c r="L404" s="96">
        <v>37.0</v>
      </c>
      <c r="M404" s="96" t="s">
        <v>454</v>
      </c>
      <c r="N404" s="96" t="s">
        <v>439</v>
      </c>
      <c r="O404" s="96" t="s">
        <v>446</v>
      </c>
      <c r="P404" s="96" t="s">
        <v>800</v>
      </c>
      <c r="Q404" s="99" t="str">
        <f t="shared" si="1"/>
        <v>Sunday</v>
      </c>
      <c r="R404" s="96" t="s">
        <v>193</v>
      </c>
      <c r="S404" s="94"/>
      <c r="T404" s="94"/>
      <c r="U404" s="94"/>
      <c r="V404" s="94"/>
      <c r="W404" s="94"/>
      <c r="X404" s="94"/>
      <c r="Y404" s="94"/>
      <c r="Z404" s="94"/>
      <c r="AA404" s="94"/>
      <c r="AB404" s="94"/>
      <c r="AC404" s="94"/>
      <c r="AD404" s="94"/>
      <c r="AE404" s="94"/>
      <c r="AF404" s="94"/>
    </row>
    <row r="405">
      <c r="A405" s="95">
        <v>2022.0</v>
      </c>
      <c r="B405" s="96" t="s">
        <v>958</v>
      </c>
      <c r="C405" s="96">
        <v>65.0</v>
      </c>
      <c r="D405" s="97">
        <v>44802.0</v>
      </c>
      <c r="E405" s="96" t="s">
        <v>1045</v>
      </c>
      <c r="F405" s="96" t="s">
        <v>1046</v>
      </c>
      <c r="G405" s="96" t="s">
        <v>523</v>
      </c>
      <c r="H405" s="98" t="s">
        <v>425</v>
      </c>
      <c r="I405" s="96" t="s">
        <v>756</v>
      </c>
      <c r="J405" s="96" t="s">
        <v>48</v>
      </c>
      <c r="K405" s="96" t="s">
        <v>16</v>
      </c>
      <c r="L405" s="96">
        <v>22.0</v>
      </c>
      <c r="M405" s="96" t="s">
        <v>427</v>
      </c>
      <c r="N405" s="96" t="s">
        <v>439</v>
      </c>
      <c r="O405" s="96" t="s">
        <v>483</v>
      </c>
      <c r="P405" s="96" t="s">
        <v>800</v>
      </c>
      <c r="Q405" s="99" t="str">
        <f t="shared" si="1"/>
        <v>Monday</v>
      </c>
      <c r="R405" s="96" t="s">
        <v>193</v>
      </c>
      <c r="S405" s="9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  <c r="AE405" s="94"/>
      <c r="AF405" s="94"/>
    </row>
    <row r="406">
      <c r="A406" s="95">
        <v>2022.0</v>
      </c>
      <c r="B406" s="96" t="s">
        <v>528</v>
      </c>
      <c r="C406" s="96">
        <v>71.0</v>
      </c>
      <c r="D406" s="97">
        <v>44815.0</v>
      </c>
      <c r="E406" s="96" t="s">
        <v>432</v>
      </c>
      <c r="F406" s="96" t="s">
        <v>433</v>
      </c>
      <c r="G406" s="96" t="s">
        <v>424</v>
      </c>
      <c r="H406" s="98" t="s">
        <v>425</v>
      </c>
      <c r="I406" s="96" t="s">
        <v>591</v>
      </c>
      <c r="J406" s="96" t="s">
        <v>48</v>
      </c>
      <c r="K406" s="96" t="s">
        <v>50</v>
      </c>
      <c r="L406" s="96">
        <v>59.0</v>
      </c>
      <c r="M406" s="96" t="s">
        <v>461</v>
      </c>
      <c r="N406" s="96" t="s">
        <v>439</v>
      </c>
      <c r="O406" s="96" t="s">
        <v>483</v>
      </c>
      <c r="P406" s="96" t="s">
        <v>66</v>
      </c>
      <c r="Q406" s="99" t="str">
        <f t="shared" si="1"/>
        <v>Sunday</v>
      </c>
      <c r="R406" s="96" t="s">
        <v>193</v>
      </c>
      <c r="S406" s="94"/>
      <c r="T406" s="94"/>
      <c r="U406" s="94"/>
      <c r="V406" s="94"/>
      <c r="W406" s="94"/>
      <c r="X406" s="94"/>
      <c r="Y406" s="94"/>
      <c r="Z406" s="94"/>
      <c r="AA406" s="94"/>
      <c r="AB406" s="94"/>
      <c r="AC406" s="94"/>
      <c r="AD406" s="94"/>
      <c r="AE406" s="94"/>
      <c r="AF406" s="94"/>
    </row>
    <row r="407">
      <c r="A407" s="95">
        <v>2022.0</v>
      </c>
      <c r="B407" s="96" t="s">
        <v>528</v>
      </c>
      <c r="C407" s="96">
        <v>76.0</v>
      </c>
      <c r="D407" s="97">
        <v>44829.0</v>
      </c>
      <c r="E407" s="96" t="s">
        <v>1047</v>
      </c>
      <c r="F407" s="96" t="s">
        <v>943</v>
      </c>
      <c r="G407" s="96" t="s">
        <v>523</v>
      </c>
      <c r="H407" s="98" t="s">
        <v>425</v>
      </c>
      <c r="I407" s="96" t="s">
        <v>1048</v>
      </c>
      <c r="J407" s="96" t="s">
        <v>48</v>
      </c>
      <c r="K407" s="96" t="s">
        <v>50</v>
      </c>
      <c r="L407" s="96">
        <v>61.0</v>
      </c>
      <c r="M407" s="96" t="s">
        <v>445</v>
      </c>
      <c r="N407" s="96" t="s">
        <v>439</v>
      </c>
      <c r="O407" s="96" t="s">
        <v>446</v>
      </c>
      <c r="P407" s="96" t="s">
        <v>800</v>
      </c>
      <c r="Q407" s="99" t="str">
        <f t="shared" si="1"/>
        <v>Sunday</v>
      </c>
      <c r="R407" s="96" t="s">
        <v>29</v>
      </c>
      <c r="S407" s="94"/>
      <c r="T407" s="94"/>
      <c r="U407" s="94"/>
      <c r="V407" s="94"/>
      <c r="W407" s="94"/>
      <c r="X407" s="94"/>
      <c r="Y407" s="94"/>
      <c r="Z407" s="94"/>
      <c r="AA407" s="94"/>
      <c r="AB407" s="94"/>
      <c r="AC407" s="94"/>
      <c r="AD407" s="94"/>
      <c r="AE407" s="94"/>
      <c r="AF407" s="94"/>
    </row>
    <row r="408">
      <c r="A408" s="95">
        <v>2022.0</v>
      </c>
      <c r="B408" s="96" t="s">
        <v>1006</v>
      </c>
      <c r="C408" s="96">
        <v>81.0</v>
      </c>
      <c r="D408" s="97">
        <v>44837.0</v>
      </c>
      <c r="E408" s="96" t="s">
        <v>1049</v>
      </c>
      <c r="F408" s="96" t="s">
        <v>442</v>
      </c>
      <c r="G408" s="96" t="s">
        <v>443</v>
      </c>
      <c r="H408" s="98" t="s">
        <v>425</v>
      </c>
      <c r="I408" s="96" t="s">
        <v>1050</v>
      </c>
      <c r="J408" s="96" t="s">
        <v>48</v>
      </c>
      <c r="K408" s="96" t="s">
        <v>50</v>
      </c>
      <c r="L408" s="96">
        <v>34.0</v>
      </c>
      <c r="M408" s="96" t="s">
        <v>454</v>
      </c>
      <c r="N408" s="96" t="s">
        <v>439</v>
      </c>
      <c r="O408" s="96" t="s">
        <v>446</v>
      </c>
      <c r="P408" s="96" t="s">
        <v>10</v>
      </c>
      <c r="Q408" s="99" t="str">
        <f t="shared" si="1"/>
        <v>Monday</v>
      </c>
      <c r="R408" s="96" t="s">
        <v>29</v>
      </c>
      <c r="S408" s="94"/>
      <c r="T408" s="94"/>
      <c r="U408" s="94"/>
      <c r="V408" s="94"/>
      <c r="W408" s="94"/>
      <c r="X408" s="94"/>
      <c r="Y408" s="94"/>
      <c r="Z408" s="94"/>
      <c r="AA408" s="94"/>
      <c r="AB408" s="94"/>
      <c r="AC408" s="94"/>
      <c r="AD408" s="94"/>
      <c r="AE408" s="94"/>
      <c r="AF408" s="94"/>
    </row>
    <row r="409">
      <c r="A409" s="95">
        <v>2022.0</v>
      </c>
      <c r="B409" s="96" t="s">
        <v>1006</v>
      </c>
      <c r="C409" s="96">
        <v>83.0</v>
      </c>
      <c r="D409" s="97">
        <v>44843.0</v>
      </c>
      <c r="E409" s="96" t="s">
        <v>108</v>
      </c>
      <c r="F409" s="96" t="s">
        <v>1051</v>
      </c>
      <c r="G409" s="96" t="s">
        <v>523</v>
      </c>
      <c r="H409" s="98" t="s">
        <v>425</v>
      </c>
      <c r="I409" s="96" t="s">
        <v>591</v>
      </c>
      <c r="J409" s="96" t="s">
        <v>48</v>
      </c>
      <c r="K409" s="96" t="s">
        <v>16</v>
      </c>
      <c r="L409" s="96">
        <v>18.0</v>
      </c>
      <c r="M409" s="96" t="s">
        <v>438</v>
      </c>
      <c r="N409" s="96" t="s">
        <v>487</v>
      </c>
      <c r="O409" s="96" t="s">
        <v>487</v>
      </c>
      <c r="P409" s="96" t="s">
        <v>10</v>
      </c>
      <c r="Q409" s="99" t="str">
        <f t="shared" si="1"/>
        <v>Sunday</v>
      </c>
      <c r="R409" s="96" t="s">
        <v>29</v>
      </c>
      <c r="S409" s="9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  <c r="AE409" s="94"/>
      <c r="AF409" s="94"/>
    </row>
    <row r="410">
      <c r="A410" s="95">
        <v>2022.0</v>
      </c>
      <c r="B410" s="96" t="s">
        <v>1006</v>
      </c>
      <c r="C410" s="96">
        <v>84.0</v>
      </c>
      <c r="D410" s="97">
        <v>44843.0</v>
      </c>
      <c r="E410" s="96" t="s">
        <v>1052</v>
      </c>
      <c r="F410" s="96" t="s">
        <v>579</v>
      </c>
      <c r="G410" s="96" t="s">
        <v>424</v>
      </c>
      <c r="H410" s="98" t="s">
        <v>425</v>
      </c>
      <c r="I410" s="96" t="s">
        <v>1053</v>
      </c>
      <c r="J410" s="96" t="s">
        <v>48</v>
      </c>
      <c r="K410" s="96" t="s">
        <v>16</v>
      </c>
      <c r="L410" s="96">
        <v>24.0</v>
      </c>
      <c r="M410" s="96" t="s">
        <v>427</v>
      </c>
      <c r="N410" s="96" t="s">
        <v>439</v>
      </c>
      <c r="O410" s="96" t="s">
        <v>446</v>
      </c>
      <c r="P410" s="96" t="s">
        <v>10</v>
      </c>
      <c r="Q410" s="99" t="str">
        <f t="shared" si="1"/>
        <v>Sunday</v>
      </c>
      <c r="R410" s="96" t="s">
        <v>29</v>
      </c>
      <c r="S410" s="94"/>
      <c r="T410" s="94"/>
      <c r="U410" s="94"/>
      <c r="V410" s="94"/>
      <c r="W410" s="94"/>
      <c r="X410" s="94"/>
      <c r="Y410" s="94"/>
      <c r="Z410" s="94"/>
      <c r="AA410" s="94"/>
      <c r="AB410" s="94"/>
      <c r="AC410" s="94"/>
      <c r="AD410" s="94"/>
      <c r="AE410" s="94"/>
      <c r="AF410" s="94"/>
    </row>
    <row r="411">
      <c r="A411" s="95">
        <v>2022.0</v>
      </c>
      <c r="B411" s="96" t="s">
        <v>1009</v>
      </c>
      <c r="C411" s="96">
        <v>91.0</v>
      </c>
      <c r="D411" s="97">
        <v>44868.0</v>
      </c>
      <c r="E411" s="96" t="s">
        <v>1054</v>
      </c>
      <c r="F411" s="96" t="s">
        <v>1055</v>
      </c>
      <c r="G411" s="96" t="s">
        <v>443</v>
      </c>
      <c r="H411" s="98" t="s">
        <v>425</v>
      </c>
      <c r="I411" s="96" t="s">
        <v>1056</v>
      </c>
      <c r="J411" s="96" t="s">
        <v>48</v>
      </c>
      <c r="K411" s="96" t="s">
        <v>16</v>
      </c>
      <c r="L411" s="96">
        <v>63.0</v>
      </c>
      <c r="M411" s="96" t="s">
        <v>445</v>
      </c>
      <c r="N411" s="96" t="s">
        <v>439</v>
      </c>
      <c r="O411" s="96" t="s">
        <v>446</v>
      </c>
      <c r="P411" s="96" t="s">
        <v>800</v>
      </c>
      <c r="Q411" s="99" t="str">
        <f t="shared" si="1"/>
        <v>Thursday</v>
      </c>
      <c r="R411" s="96" t="s">
        <v>29</v>
      </c>
      <c r="S411" s="94"/>
      <c r="T411" s="94"/>
      <c r="U411" s="94"/>
      <c r="V411" s="94"/>
      <c r="W411" s="94"/>
      <c r="X411" s="94"/>
      <c r="Y411" s="94"/>
      <c r="Z411" s="94"/>
      <c r="AA411" s="94"/>
      <c r="AB411" s="94"/>
      <c r="AC411" s="94"/>
      <c r="AD411" s="94"/>
      <c r="AE411" s="94"/>
      <c r="AF411" s="94"/>
    </row>
    <row r="412">
      <c r="A412" s="95">
        <v>2022.0</v>
      </c>
      <c r="B412" s="96" t="s">
        <v>1009</v>
      </c>
      <c r="C412" s="96">
        <v>93.0</v>
      </c>
      <c r="D412" s="97">
        <v>44870.0</v>
      </c>
      <c r="E412" s="96" t="s">
        <v>673</v>
      </c>
      <c r="F412" s="96" t="s">
        <v>674</v>
      </c>
      <c r="G412" s="96" t="s">
        <v>443</v>
      </c>
      <c r="H412" s="98" t="s">
        <v>425</v>
      </c>
      <c r="I412" s="96" t="s">
        <v>591</v>
      </c>
      <c r="J412" s="96" t="s">
        <v>48</v>
      </c>
      <c r="K412" s="96" t="s">
        <v>50</v>
      </c>
      <c r="L412" s="96">
        <v>42.0</v>
      </c>
      <c r="M412" s="96" t="s">
        <v>472</v>
      </c>
      <c r="N412" s="96" t="s">
        <v>439</v>
      </c>
      <c r="O412" s="96" t="s">
        <v>446</v>
      </c>
      <c r="P412" s="96" t="s">
        <v>800</v>
      </c>
      <c r="Q412" s="99" t="str">
        <f t="shared" si="1"/>
        <v>Saturday</v>
      </c>
      <c r="R412" s="96" t="s">
        <v>29</v>
      </c>
      <c r="S412" s="94"/>
      <c r="T412" s="94"/>
      <c r="U412" s="94"/>
      <c r="V412" s="94"/>
      <c r="W412" s="94"/>
      <c r="X412" s="94"/>
      <c r="Y412" s="94"/>
      <c r="Z412" s="94"/>
      <c r="AA412" s="94"/>
      <c r="AB412" s="94"/>
      <c r="AC412" s="94"/>
      <c r="AD412" s="94"/>
      <c r="AE412" s="94"/>
      <c r="AF412" s="94"/>
    </row>
    <row r="413">
      <c r="A413" s="95">
        <v>2022.0</v>
      </c>
      <c r="B413" s="96" t="s">
        <v>955</v>
      </c>
      <c r="C413" s="96">
        <v>97.0</v>
      </c>
      <c r="D413" s="97">
        <v>44905.0</v>
      </c>
      <c r="E413" s="96" t="s">
        <v>1057</v>
      </c>
      <c r="F413" s="96" t="s">
        <v>1058</v>
      </c>
      <c r="G413" s="96" t="s">
        <v>443</v>
      </c>
      <c r="H413" s="98" t="s">
        <v>425</v>
      </c>
      <c r="I413" s="96" t="s">
        <v>1059</v>
      </c>
      <c r="J413" s="96" t="s">
        <v>48</v>
      </c>
      <c r="K413" s="96" t="s">
        <v>16</v>
      </c>
      <c r="L413" s="96">
        <v>53.0</v>
      </c>
      <c r="M413" s="96" t="s">
        <v>461</v>
      </c>
      <c r="N413" s="96" t="s">
        <v>487</v>
      </c>
      <c r="O413" s="96" t="s">
        <v>487</v>
      </c>
      <c r="P413" s="96" t="s">
        <v>800</v>
      </c>
      <c r="Q413" s="99" t="str">
        <f t="shared" si="1"/>
        <v>Saturday</v>
      </c>
      <c r="R413" s="96" t="s">
        <v>29</v>
      </c>
      <c r="S413" s="9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  <c r="AE413" s="94"/>
      <c r="AF413" s="94"/>
    </row>
    <row r="414">
      <c r="A414" s="95">
        <v>2022.0</v>
      </c>
      <c r="B414" s="96" t="s">
        <v>955</v>
      </c>
      <c r="C414" s="96">
        <v>99.0</v>
      </c>
      <c r="D414" s="97">
        <v>44920.0</v>
      </c>
      <c r="E414" s="96" t="s">
        <v>433</v>
      </c>
      <c r="F414" s="96" t="s">
        <v>433</v>
      </c>
      <c r="G414" s="96" t="s">
        <v>424</v>
      </c>
      <c r="H414" s="98" t="s">
        <v>425</v>
      </c>
      <c r="I414" s="96" t="s">
        <v>591</v>
      </c>
      <c r="J414" s="96" t="s">
        <v>48</v>
      </c>
      <c r="K414" s="96" t="s">
        <v>16</v>
      </c>
      <c r="L414" s="96">
        <v>28.0</v>
      </c>
      <c r="M414" s="96" t="s">
        <v>427</v>
      </c>
      <c r="N414" s="96" t="s">
        <v>487</v>
      </c>
      <c r="O414" s="96" t="s">
        <v>487</v>
      </c>
      <c r="P414" s="96" t="s">
        <v>10</v>
      </c>
      <c r="Q414" s="99" t="str">
        <f t="shared" si="1"/>
        <v>Sunday</v>
      </c>
      <c r="R414" s="96" t="s">
        <v>184</v>
      </c>
      <c r="S414" s="94"/>
      <c r="T414" s="94"/>
      <c r="U414" s="94"/>
      <c r="V414" s="94"/>
      <c r="W414" s="94"/>
      <c r="X414" s="94"/>
      <c r="Y414" s="94"/>
      <c r="Z414" s="94"/>
      <c r="AA414" s="94"/>
      <c r="AB414" s="94"/>
      <c r="AC414" s="94"/>
      <c r="AD414" s="94"/>
      <c r="AE414" s="94"/>
      <c r="AF414" s="94"/>
    </row>
    <row r="415">
      <c r="A415" s="95">
        <v>2022.0</v>
      </c>
      <c r="B415" s="96" t="s">
        <v>478</v>
      </c>
      <c r="C415" s="96">
        <v>1.0</v>
      </c>
      <c r="D415" s="97">
        <v>44612.0</v>
      </c>
      <c r="E415" s="96" t="s">
        <v>698</v>
      </c>
      <c r="F415" s="96" t="s">
        <v>547</v>
      </c>
      <c r="G415" s="96" t="s">
        <v>424</v>
      </c>
      <c r="H415" s="98" t="s">
        <v>425</v>
      </c>
      <c r="I415" s="96" t="s">
        <v>773</v>
      </c>
      <c r="J415" s="96" t="s">
        <v>81</v>
      </c>
      <c r="K415" s="96" t="s">
        <v>50</v>
      </c>
      <c r="L415" s="96">
        <v>26.0</v>
      </c>
      <c r="M415" s="96" t="s">
        <v>427</v>
      </c>
      <c r="N415" s="96" t="s">
        <v>428</v>
      </c>
      <c r="O415" s="96" t="s">
        <v>473</v>
      </c>
      <c r="P415" s="96" t="s">
        <v>1032</v>
      </c>
      <c r="Q415" s="99" t="str">
        <f t="shared" si="1"/>
        <v>Sunday</v>
      </c>
      <c r="R415" s="96" t="s">
        <v>184</v>
      </c>
      <c r="S415" s="94"/>
      <c r="T415" s="94"/>
      <c r="U415" s="94"/>
      <c r="V415" s="94"/>
      <c r="W415" s="94"/>
      <c r="X415" s="94"/>
      <c r="Y415" s="94"/>
      <c r="Z415" s="94"/>
      <c r="AA415" s="94"/>
      <c r="AB415" s="94"/>
      <c r="AC415" s="94"/>
      <c r="AD415" s="94"/>
      <c r="AE415" s="94"/>
      <c r="AF415" s="94"/>
    </row>
    <row r="416">
      <c r="A416" s="95">
        <v>2022.0</v>
      </c>
      <c r="B416" s="96" t="s">
        <v>464</v>
      </c>
      <c r="C416" s="96">
        <v>29.0</v>
      </c>
      <c r="D416" s="97">
        <v>44730.0</v>
      </c>
      <c r="E416" s="96" t="s">
        <v>1060</v>
      </c>
      <c r="F416" s="96" t="s">
        <v>1061</v>
      </c>
      <c r="G416" s="96" t="s">
        <v>443</v>
      </c>
      <c r="H416" s="98" t="s">
        <v>425</v>
      </c>
      <c r="I416" s="96" t="s">
        <v>769</v>
      </c>
      <c r="J416" s="96" t="s">
        <v>81</v>
      </c>
      <c r="K416" s="96" t="s">
        <v>50</v>
      </c>
      <c r="L416" s="96">
        <v>39.0</v>
      </c>
      <c r="M416" s="96" t="s">
        <v>454</v>
      </c>
      <c r="N416" s="96" t="s">
        <v>439</v>
      </c>
      <c r="O416" s="96" t="s">
        <v>446</v>
      </c>
      <c r="P416" s="96" t="s">
        <v>800</v>
      </c>
      <c r="Q416" s="99" t="str">
        <f t="shared" si="1"/>
        <v>Saturday</v>
      </c>
      <c r="R416" s="96" t="s">
        <v>198</v>
      </c>
      <c r="S416" s="94"/>
      <c r="T416" s="94"/>
      <c r="U416" s="94"/>
      <c r="V416" s="94"/>
      <c r="W416" s="94"/>
      <c r="X416" s="94"/>
      <c r="Y416" s="94"/>
      <c r="Z416" s="94"/>
      <c r="AA416" s="94"/>
      <c r="AB416" s="94"/>
      <c r="AC416" s="94"/>
      <c r="AD416" s="94"/>
      <c r="AE416" s="94"/>
      <c r="AF416" s="94"/>
    </row>
    <row r="417">
      <c r="A417" s="95">
        <v>2022.0</v>
      </c>
      <c r="B417" s="96" t="s">
        <v>958</v>
      </c>
      <c r="C417" s="96">
        <v>47.0</v>
      </c>
      <c r="D417" s="97">
        <v>44782.0</v>
      </c>
      <c r="E417" s="96" t="s">
        <v>628</v>
      </c>
      <c r="F417" s="96" t="s">
        <v>633</v>
      </c>
      <c r="G417" s="96" t="s">
        <v>424</v>
      </c>
      <c r="H417" s="98" t="s">
        <v>425</v>
      </c>
      <c r="I417" s="96" t="s">
        <v>1062</v>
      </c>
      <c r="J417" s="96" t="s">
        <v>81</v>
      </c>
      <c r="K417" s="96" t="s">
        <v>16</v>
      </c>
      <c r="L417" s="96">
        <v>53.0</v>
      </c>
      <c r="M417" s="96" t="s">
        <v>461</v>
      </c>
      <c r="N417" s="96" t="s">
        <v>439</v>
      </c>
      <c r="O417" s="96" t="s">
        <v>473</v>
      </c>
      <c r="P417" s="96" t="s">
        <v>800</v>
      </c>
      <c r="Q417" s="99" t="str">
        <f t="shared" si="1"/>
        <v>Tuesday</v>
      </c>
      <c r="R417" s="96" t="s">
        <v>193</v>
      </c>
      <c r="S417" s="9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  <c r="AE417" s="94"/>
      <c r="AF417" s="94"/>
    </row>
    <row r="418">
      <c r="A418" s="95">
        <v>2022.0</v>
      </c>
      <c r="B418" s="96" t="s">
        <v>958</v>
      </c>
      <c r="C418" s="96">
        <v>53.0</v>
      </c>
      <c r="D418" s="97">
        <v>44794.0</v>
      </c>
      <c r="E418" s="96" t="s">
        <v>432</v>
      </c>
      <c r="F418" s="96" t="s">
        <v>433</v>
      </c>
      <c r="G418" s="96" t="s">
        <v>424</v>
      </c>
      <c r="H418" s="98" t="s">
        <v>425</v>
      </c>
      <c r="I418" s="96" t="s">
        <v>1063</v>
      </c>
      <c r="J418" s="96" t="s">
        <v>81</v>
      </c>
      <c r="K418" s="96" t="s">
        <v>50</v>
      </c>
      <c r="L418" s="96">
        <v>27.0</v>
      </c>
      <c r="M418" s="96" t="s">
        <v>427</v>
      </c>
      <c r="N418" s="96" t="s">
        <v>439</v>
      </c>
      <c r="O418" s="96" t="s">
        <v>473</v>
      </c>
      <c r="P418" s="96" t="s">
        <v>800</v>
      </c>
      <c r="Q418" s="99" t="str">
        <f t="shared" si="1"/>
        <v>Sunday</v>
      </c>
      <c r="R418" s="96" t="s">
        <v>193</v>
      </c>
      <c r="S418" s="94"/>
      <c r="T418" s="94"/>
      <c r="U418" s="94"/>
      <c r="V418" s="94"/>
      <c r="W418" s="94"/>
      <c r="X418" s="94"/>
      <c r="Y418" s="94"/>
      <c r="Z418" s="94"/>
      <c r="AA418" s="94"/>
      <c r="AB418" s="94"/>
      <c r="AC418" s="94"/>
      <c r="AD418" s="94"/>
      <c r="AE418" s="94"/>
      <c r="AF418" s="94"/>
    </row>
    <row r="419">
      <c r="A419" s="95">
        <v>2022.0</v>
      </c>
      <c r="B419" s="96" t="s">
        <v>528</v>
      </c>
      <c r="C419" s="96">
        <v>79.0</v>
      </c>
      <c r="D419" s="97">
        <v>44833.0</v>
      </c>
      <c r="E419" s="96" t="s">
        <v>1064</v>
      </c>
      <c r="F419" s="96" t="s">
        <v>1023</v>
      </c>
      <c r="G419" s="96" t="s">
        <v>443</v>
      </c>
      <c r="H419" s="98" t="s">
        <v>425</v>
      </c>
      <c r="I419" s="96" t="s">
        <v>1065</v>
      </c>
      <c r="J419" s="96" t="s">
        <v>81</v>
      </c>
      <c r="K419" s="96" t="s">
        <v>50</v>
      </c>
      <c r="L419" s="96">
        <v>57.0</v>
      </c>
      <c r="M419" s="96" t="s">
        <v>461</v>
      </c>
      <c r="N419" s="96" t="s">
        <v>439</v>
      </c>
      <c r="O419" s="96" t="s">
        <v>446</v>
      </c>
      <c r="P419" s="96" t="s">
        <v>800</v>
      </c>
      <c r="Q419" s="99" t="str">
        <f t="shared" si="1"/>
        <v>Thursday</v>
      </c>
      <c r="R419" s="96" t="s">
        <v>29</v>
      </c>
      <c r="S419" s="94"/>
      <c r="T419" s="94"/>
      <c r="U419" s="94"/>
      <c r="V419" s="94"/>
      <c r="W419" s="94"/>
      <c r="X419" s="94"/>
      <c r="Y419" s="94"/>
      <c r="Z419" s="94"/>
      <c r="AA419" s="94"/>
      <c r="AB419" s="94"/>
      <c r="AC419" s="94"/>
      <c r="AD419" s="94"/>
      <c r="AE419" s="94"/>
      <c r="AF419" s="94"/>
    </row>
    <row r="420">
      <c r="A420" s="95">
        <v>2022.0</v>
      </c>
      <c r="B420" s="96" t="s">
        <v>528</v>
      </c>
      <c r="C420" s="96">
        <v>80.0</v>
      </c>
      <c r="D420" s="97">
        <v>44833.0</v>
      </c>
      <c r="E420" s="96" t="s">
        <v>1066</v>
      </c>
      <c r="F420" s="96" t="s">
        <v>675</v>
      </c>
      <c r="G420" s="96" t="s">
        <v>523</v>
      </c>
      <c r="H420" s="98" t="s">
        <v>425</v>
      </c>
      <c r="I420" s="96" t="s">
        <v>1067</v>
      </c>
      <c r="J420" s="96" t="s">
        <v>81</v>
      </c>
      <c r="K420" s="96" t="s">
        <v>16</v>
      </c>
      <c r="L420" s="96">
        <v>36.0</v>
      </c>
      <c r="M420" s="96" t="s">
        <v>454</v>
      </c>
      <c r="N420" s="96" t="s">
        <v>439</v>
      </c>
      <c r="O420" s="96" t="s">
        <v>483</v>
      </c>
      <c r="P420" s="96" t="s">
        <v>800</v>
      </c>
      <c r="Q420" s="99" t="str">
        <f t="shared" si="1"/>
        <v>Thursday</v>
      </c>
      <c r="R420" s="96" t="s">
        <v>29</v>
      </c>
      <c r="S420" s="94"/>
      <c r="T420" s="94"/>
      <c r="U420" s="94"/>
      <c r="V420" s="94"/>
      <c r="W420" s="94"/>
      <c r="X420" s="94"/>
      <c r="Y420" s="94"/>
      <c r="Z420" s="94"/>
      <c r="AA420" s="94"/>
      <c r="AB420" s="94"/>
      <c r="AC420" s="94"/>
      <c r="AD420" s="94"/>
      <c r="AE420" s="94"/>
      <c r="AF420" s="94"/>
    </row>
    <row r="421">
      <c r="A421" s="95">
        <v>2022.0</v>
      </c>
      <c r="B421" s="96" t="s">
        <v>431</v>
      </c>
      <c r="C421" s="96">
        <v>8.0</v>
      </c>
      <c r="D421" s="97">
        <v>44676.0</v>
      </c>
      <c r="E421" s="96" t="s">
        <v>1068</v>
      </c>
      <c r="F421" s="96" t="s">
        <v>553</v>
      </c>
      <c r="G421" s="96" t="s">
        <v>443</v>
      </c>
      <c r="H421" s="98" t="s">
        <v>425</v>
      </c>
      <c r="I421" s="96" t="s">
        <v>1069</v>
      </c>
      <c r="J421" s="96" t="s">
        <v>60</v>
      </c>
      <c r="K421" s="96" t="s">
        <v>50</v>
      </c>
      <c r="L421" s="96">
        <v>51.0</v>
      </c>
      <c r="M421" s="96" t="s">
        <v>461</v>
      </c>
      <c r="N421" s="96" t="s">
        <v>439</v>
      </c>
      <c r="O421" s="96" t="s">
        <v>551</v>
      </c>
      <c r="P421" s="96" t="s">
        <v>800</v>
      </c>
      <c r="Q421" s="99" t="str">
        <f t="shared" si="1"/>
        <v>Monday</v>
      </c>
      <c r="R421" s="96" t="s">
        <v>198</v>
      </c>
      <c r="S421" s="9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  <c r="AE421" s="94"/>
      <c r="AF421" s="94"/>
    </row>
    <row r="422">
      <c r="A422" s="95">
        <v>2022.0</v>
      </c>
      <c r="B422" s="96" t="s">
        <v>436</v>
      </c>
      <c r="C422" s="96">
        <v>15.0</v>
      </c>
      <c r="D422" s="97">
        <v>44695.0</v>
      </c>
      <c r="E422" s="96" t="s">
        <v>997</v>
      </c>
      <c r="F422" s="96" t="s">
        <v>433</v>
      </c>
      <c r="G422" s="96" t="s">
        <v>424</v>
      </c>
      <c r="H422" s="98" t="s">
        <v>425</v>
      </c>
      <c r="I422" s="96" t="s">
        <v>779</v>
      </c>
      <c r="J422" s="96" t="s">
        <v>60</v>
      </c>
      <c r="K422" s="96" t="s">
        <v>16</v>
      </c>
      <c r="L422" s="96">
        <v>28.0</v>
      </c>
      <c r="M422" s="96" t="s">
        <v>427</v>
      </c>
      <c r="N422" s="96" t="s">
        <v>439</v>
      </c>
      <c r="O422" s="96" t="s">
        <v>446</v>
      </c>
      <c r="P422" s="96" t="s">
        <v>800</v>
      </c>
      <c r="Q422" s="99" t="str">
        <f t="shared" si="1"/>
        <v>Saturday</v>
      </c>
      <c r="R422" s="96" t="s">
        <v>198</v>
      </c>
      <c r="S422" s="94"/>
      <c r="T422" s="94"/>
      <c r="U422" s="94"/>
      <c r="V422" s="94"/>
      <c r="W422" s="94"/>
      <c r="X422" s="94"/>
      <c r="Y422" s="94"/>
      <c r="Z422" s="94"/>
      <c r="AA422" s="94"/>
      <c r="AB422" s="94"/>
      <c r="AC422" s="94"/>
      <c r="AD422" s="94"/>
      <c r="AE422" s="94"/>
      <c r="AF422" s="94"/>
    </row>
    <row r="423">
      <c r="A423" s="95">
        <v>2022.0</v>
      </c>
      <c r="B423" s="96" t="s">
        <v>464</v>
      </c>
      <c r="C423" s="96">
        <v>33.0</v>
      </c>
      <c r="D423" s="97">
        <v>44737.0</v>
      </c>
      <c r="E423" s="96" t="s">
        <v>1070</v>
      </c>
      <c r="F423" s="96" t="s">
        <v>519</v>
      </c>
      <c r="G423" s="96" t="s">
        <v>424</v>
      </c>
      <c r="H423" s="98" t="s">
        <v>425</v>
      </c>
      <c r="I423" s="96" t="s">
        <v>1071</v>
      </c>
      <c r="J423" s="96" t="s">
        <v>60</v>
      </c>
      <c r="K423" s="96" t="s">
        <v>16</v>
      </c>
      <c r="L423" s="96">
        <v>27.0</v>
      </c>
      <c r="M423" s="96" t="s">
        <v>427</v>
      </c>
      <c r="N423" s="96" t="s">
        <v>439</v>
      </c>
      <c r="O423" s="96" t="s">
        <v>483</v>
      </c>
      <c r="P423" s="96" t="s">
        <v>800</v>
      </c>
      <c r="Q423" s="99" t="str">
        <f t="shared" si="1"/>
        <v>Saturday</v>
      </c>
      <c r="R423" s="96" t="s">
        <v>193</v>
      </c>
      <c r="S423" s="94"/>
      <c r="T423" s="94"/>
      <c r="U423" s="94"/>
      <c r="V423" s="94"/>
      <c r="W423" s="94"/>
      <c r="X423" s="94"/>
      <c r="Y423" s="94"/>
      <c r="Z423" s="94"/>
      <c r="AA423" s="94"/>
      <c r="AB423" s="94"/>
      <c r="AC423" s="94"/>
      <c r="AD423" s="94"/>
      <c r="AE423" s="94"/>
      <c r="AF423" s="94"/>
    </row>
    <row r="424">
      <c r="A424" s="95">
        <v>2022.0</v>
      </c>
      <c r="B424" s="96" t="s">
        <v>421</v>
      </c>
      <c r="C424" s="96">
        <v>39.0</v>
      </c>
      <c r="D424" s="97">
        <v>44760.0</v>
      </c>
      <c r="E424" s="96" t="s">
        <v>722</v>
      </c>
      <c r="F424" s="96" t="s">
        <v>588</v>
      </c>
      <c r="G424" s="96" t="s">
        <v>424</v>
      </c>
      <c r="H424" s="98" t="s">
        <v>425</v>
      </c>
      <c r="I424" s="96" t="s">
        <v>1072</v>
      </c>
      <c r="J424" s="96" t="s">
        <v>60</v>
      </c>
      <c r="K424" s="96" t="s">
        <v>16</v>
      </c>
      <c r="L424" s="96">
        <v>18.0</v>
      </c>
      <c r="M424" s="96" t="s">
        <v>438</v>
      </c>
      <c r="N424" s="96" t="s">
        <v>428</v>
      </c>
      <c r="O424" s="96" t="s">
        <v>429</v>
      </c>
      <c r="P424" s="96" t="s">
        <v>800</v>
      </c>
      <c r="Q424" s="99" t="str">
        <f t="shared" si="1"/>
        <v>Monday</v>
      </c>
      <c r="R424" s="96" t="s">
        <v>193</v>
      </c>
      <c r="S424" s="94"/>
      <c r="T424" s="94"/>
      <c r="U424" s="94"/>
      <c r="V424" s="94"/>
      <c r="W424" s="94"/>
      <c r="X424" s="94"/>
      <c r="Y424" s="94"/>
      <c r="Z424" s="94"/>
      <c r="AA424" s="94"/>
      <c r="AB424" s="94"/>
      <c r="AC424" s="94"/>
      <c r="AD424" s="94"/>
      <c r="AE424" s="94"/>
      <c r="AF424" s="94"/>
    </row>
    <row r="425">
      <c r="A425" s="95">
        <v>2022.0</v>
      </c>
      <c r="B425" s="96" t="s">
        <v>421</v>
      </c>
      <c r="C425" s="96">
        <v>39.0</v>
      </c>
      <c r="D425" s="97">
        <v>44760.0</v>
      </c>
      <c r="E425" s="96" t="s">
        <v>722</v>
      </c>
      <c r="F425" s="96" t="s">
        <v>588</v>
      </c>
      <c r="G425" s="96" t="s">
        <v>424</v>
      </c>
      <c r="H425" s="98" t="s">
        <v>425</v>
      </c>
      <c r="I425" s="96" t="s">
        <v>1073</v>
      </c>
      <c r="J425" s="96" t="s">
        <v>60</v>
      </c>
      <c r="K425" s="96" t="s">
        <v>16</v>
      </c>
      <c r="L425" s="96">
        <v>18.0</v>
      </c>
      <c r="M425" s="96" t="s">
        <v>438</v>
      </c>
      <c r="N425" s="96" t="s">
        <v>428</v>
      </c>
      <c r="O425" s="96" t="s">
        <v>429</v>
      </c>
      <c r="P425" s="96" t="s">
        <v>800</v>
      </c>
      <c r="Q425" s="99" t="str">
        <f t="shared" si="1"/>
        <v>Monday</v>
      </c>
      <c r="R425" s="96" t="s">
        <v>193</v>
      </c>
      <c r="S425" s="94"/>
      <c r="T425" s="94"/>
      <c r="U425" s="94"/>
      <c r="V425" s="94"/>
      <c r="W425" s="94"/>
      <c r="X425" s="94"/>
      <c r="Y425" s="94"/>
      <c r="Z425" s="94"/>
      <c r="AA425" s="94"/>
      <c r="AB425" s="94"/>
      <c r="AC425" s="94"/>
      <c r="AD425" s="94"/>
      <c r="AE425" s="94"/>
      <c r="AF425" s="94"/>
    </row>
    <row r="426">
      <c r="A426" s="95">
        <v>2022.0</v>
      </c>
      <c r="B426" s="96" t="s">
        <v>421</v>
      </c>
      <c r="C426" s="96">
        <v>39.0</v>
      </c>
      <c r="D426" s="97">
        <v>44760.0</v>
      </c>
      <c r="E426" s="96" t="s">
        <v>722</v>
      </c>
      <c r="F426" s="96" t="s">
        <v>588</v>
      </c>
      <c r="G426" s="96" t="s">
        <v>424</v>
      </c>
      <c r="H426" s="98" t="s">
        <v>425</v>
      </c>
      <c r="I426" s="96" t="s">
        <v>66</v>
      </c>
      <c r="J426" s="96" t="s">
        <v>60</v>
      </c>
      <c r="K426" s="96" t="s">
        <v>16</v>
      </c>
      <c r="L426" s="96" t="s">
        <v>66</v>
      </c>
      <c r="M426" s="96" t="s">
        <v>438</v>
      </c>
      <c r="N426" s="96" t="s">
        <v>439</v>
      </c>
      <c r="O426" s="96" t="s">
        <v>429</v>
      </c>
      <c r="P426" s="96" t="s">
        <v>800</v>
      </c>
      <c r="Q426" s="99" t="str">
        <f t="shared" si="1"/>
        <v>Monday</v>
      </c>
      <c r="R426" s="96" t="s">
        <v>193</v>
      </c>
      <c r="S426" s="94"/>
      <c r="T426" s="94"/>
      <c r="U426" s="94"/>
      <c r="V426" s="94"/>
      <c r="W426" s="94"/>
      <c r="X426" s="94"/>
      <c r="Y426" s="94"/>
      <c r="Z426" s="94"/>
      <c r="AA426" s="94"/>
      <c r="AB426" s="94"/>
      <c r="AC426" s="94"/>
      <c r="AD426" s="94"/>
      <c r="AE426" s="94"/>
      <c r="AF426" s="94"/>
    </row>
    <row r="427">
      <c r="A427" s="95">
        <v>2022.0</v>
      </c>
      <c r="B427" s="96" t="s">
        <v>421</v>
      </c>
      <c r="C427" s="96">
        <v>39.0</v>
      </c>
      <c r="D427" s="97">
        <v>44760.0</v>
      </c>
      <c r="E427" s="96" t="s">
        <v>722</v>
      </c>
      <c r="F427" s="96" t="s">
        <v>588</v>
      </c>
      <c r="G427" s="96" t="s">
        <v>424</v>
      </c>
      <c r="H427" s="98" t="s">
        <v>425</v>
      </c>
      <c r="I427" s="96" t="s">
        <v>66</v>
      </c>
      <c r="J427" s="96" t="s">
        <v>60</v>
      </c>
      <c r="K427" s="96" t="s">
        <v>16</v>
      </c>
      <c r="L427" s="96" t="s">
        <v>66</v>
      </c>
      <c r="M427" s="96" t="s">
        <v>438</v>
      </c>
      <c r="N427" s="96" t="s">
        <v>439</v>
      </c>
      <c r="O427" s="96" t="s">
        <v>429</v>
      </c>
      <c r="P427" s="96" t="s">
        <v>800</v>
      </c>
      <c r="Q427" s="99" t="str">
        <f t="shared" si="1"/>
        <v>Monday</v>
      </c>
      <c r="R427" s="96" t="s">
        <v>193</v>
      </c>
      <c r="S427" s="94"/>
      <c r="T427" s="94"/>
      <c r="U427" s="94"/>
      <c r="V427" s="94"/>
      <c r="W427" s="94"/>
      <c r="X427" s="94"/>
      <c r="Y427" s="94"/>
      <c r="Z427" s="94"/>
      <c r="AA427" s="94"/>
      <c r="AB427" s="94"/>
      <c r="AC427" s="94"/>
      <c r="AD427" s="94"/>
      <c r="AE427" s="94"/>
      <c r="AF427" s="94"/>
    </row>
    <row r="428">
      <c r="A428" s="95">
        <v>2022.0</v>
      </c>
      <c r="B428" s="96" t="s">
        <v>421</v>
      </c>
      <c r="C428" s="96">
        <v>42.0</v>
      </c>
      <c r="D428" s="97">
        <v>44773.0</v>
      </c>
      <c r="E428" s="96" t="s">
        <v>1074</v>
      </c>
      <c r="F428" s="96" t="s">
        <v>603</v>
      </c>
      <c r="G428" s="96" t="s">
        <v>424</v>
      </c>
      <c r="H428" s="98" t="s">
        <v>425</v>
      </c>
      <c r="I428" s="96" t="s">
        <v>1075</v>
      </c>
      <c r="J428" s="96" t="s">
        <v>60</v>
      </c>
      <c r="K428" s="96" t="s">
        <v>16</v>
      </c>
      <c r="L428" s="96">
        <v>34.0</v>
      </c>
      <c r="M428" s="96" t="s">
        <v>454</v>
      </c>
      <c r="N428" s="96" t="s">
        <v>439</v>
      </c>
      <c r="O428" s="96" t="s">
        <v>551</v>
      </c>
      <c r="P428" s="96" t="s">
        <v>800</v>
      </c>
      <c r="Q428" s="99" t="str">
        <f t="shared" si="1"/>
        <v>Sunday</v>
      </c>
      <c r="R428" s="96" t="s">
        <v>193</v>
      </c>
      <c r="S428" s="94"/>
      <c r="T428" s="94"/>
      <c r="U428" s="94"/>
      <c r="V428" s="94"/>
      <c r="W428" s="94"/>
      <c r="X428" s="94"/>
      <c r="Y428" s="94"/>
      <c r="Z428" s="94"/>
      <c r="AA428" s="94"/>
      <c r="AB428" s="94"/>
      <c r="AC428" s="94"/>
      <c r="AD428" s="94"/>
      <c r="AE428" s="94"/>
      <c r="AF428" s="94"/>
    </row>
    <row r="429">
      <c r="A429" s="95">
        <v>2022.0</v>
      </c>
      <c r="B429" s="96" t="s">
        <v>528</v>
      </c>
      <c r="C429" s="96">
        <v>69.0</v>
      </c>
      <c r="D429" s="105">
        <v>44808.0</v>
      </c>
      <c r="E429" s="96" t="s">
        <v>1076</v>
      </c>
      <c r="F429" s="96" t="s">
        <v>585</v>
      </c>
      <c r="G429" s="96" t="s">
        <v>424</v>
      </c>
      <c r="H429" s="96" t="s">
        <v>425</v>
      </c>
      <c r="I429" s="98" t="s">
        <v>1077</v>
      </c>
      <c r="J429" s="96" t="s">
        <v>60</v>
      </c>
      <c r="K429" s="96" t="s">
        <v>50</v>
      </c>
      <c r="L429" s="96">
        <v>40.0</v>
      </c>
      <c r="M429" s="96" t="s">
        <v>472</v>
      </c>
      <c r="N429" s="96" t="s">
        <v>487</v>
      </c>
      <c r="O429" s="96" t="s">
        <v>487</v>
      </c>
      <c r="P429" s="96" t="s">
        <v>800</v>
      </c>
      <c r="Q429" s="99" t="str">
        <f t="shared" si="1"/>
        <v>Sunday</v>
      </c>
      <c r="R429" s="96" t="s">
        <v>193</v>
      </c>
      <c r="S429" s="94"/>
      <c r="T429" s="94"/>
      <c r="U429" s="94"/>
      <c r="V429" s="94"/>
      <c r="W429" s="94"/>
      <c r="X429" s="94"/>
      <c r="Y429" s="94"/>
      <c r="Z429" s="94"/>
      <c r="AA429" s="94"/>
      <c r="AB429" s="94"/>
      <c r="AC429" s="94"/>
      <c r="AD429" s="94"/>
      <c r="AE429" s="94"/>
      <c r="AF429" s="94"/>
    </row>
    <row r="430">
      <c r="A430" s="95">
        <v>2022.0</v>
      </c>
      <c r="B430" s="96" t="s">
        <v>528</v>
      </c>
      <c r="C430" s="96">
        <v>75.0</v>
      </c>
      <c r="D430" s="97">
        <v>44825.0</v>
      </c>
      <c r="E430" s="96" t="s">
        <v>1078</v>
      </c>
      <c r="F430" s="96" t="s">
        <v>519</v>
      </c>
      <c r="G430" s="96" t="s">
        <v>523</v>
      </c>
      <c r="H430" s="98" t="s">
        <v>425</v>
      </c>
      <c r="I430" s="96" t="s">
        <v>1071</v>
      </c>
      <c r="J430" s="96" t="s">
        <v>60</v>
      </c>
      <c r="K430" s="96" t="s">
        <v>16</v>
      </c>
      <c r="L430" s="96">
        <v>17.0</v>
      </c>
      <c r="M430" s="96" t="s">
        <v>438</v>
      </c>
      <c r="N430" s="96" t="s">
        <v>439</v>
      </c>
      <c r="O430" s="96" t="s">
        <v>429</v>
      </c>
      <c r="P430" s="96" t="s">
        <v>800</v>
      </c>
      <c r="Q430" s="99" t="str">
        <f t="shared" si="1"/>
        <v>Wednesday</v>
      </c>
      <c r="R430" s="96" t="s">
        <v>193</v>
      </c>
      <c r="S430" s="94"/>
      <c r="T430" s="94"/>
      <c r="U430" s="94"/>
      <c r="V430" s="94"/>
      <c r="W430" s="94"/>
      <c r="X430" s="94"/>
      <c r="Y430" s="94"/>
      <c r="Z430" s="94"/>
      <c r="AA430" s="94"/>
      <c r="AB430" s="94"/>
      <c r="AC430" s="94"/>
      <c r="AD430" s="94"/>
      <c r="AE430" s="94"/>
      <c r="AF430" s="94"/>
    </row>
    <row r="431">
      <c r="A431" s="95">
        <v>2022.0</v>
      </c>
      <c r="B431" s="96" t="s">
        <v>528</v>
      </c>
      <c r="C431" s="96">
        <v>75.0</v>
      </c>
      <c r="D431" s="97">
        <v>44825.0</v>
      </c>
      <c r="E431" s="96" t="s">
        <v>1078</v>
      </c>
      <c r="F431" s="96" t="s">
        <v>519</v>
      </c>
      <c r="G431" s="96" t="s">
        <v>523</v>
      </c>
      <c r="H431" s="98" t="s">
        <v>425</v>
      </c>
      <c r="I431" s="96" t="s">
        <v>1071</v>
      </c>
      <c r="J431" s="96" t="s">
        <v>60</v>
      </c>
      <c r="K431" s="96" t="s">
        <v>16</v>
      </c>
      <c r="L431" s="96">
        <v>17.0</v>
      </c>
      <c r="M431" s="96" t="s">
        <v>438</v>
      </c>
      <c r="N431" s="96" t="s">
        <v>439</v>
      </c>
      <c r="O431" s="96" t="s">
        <v>429</v>
      </c>
      <c r="P431" s="96" t="s">
        <v>800</v>
      </c>
      <c r="Q431" s="99" t="str">
        <f t="shared" si="1"/>
        <v>Wednesday</v>
      </c>
      <c r="R431" s="96" t="s">
        <v>193</v>
      </c>
      <c r="S431" s="94"/>
      <c r="T431" s="94"/>
      <c r="U431" s="94"/>
      <c r="V431" s="94"/>
      <c r="W431" s="94"/>
      <c r="X431" s="94"/>
      <c r="Y431" s="94"/>
      <c r="Z431" s="94"/>
      <c r="AA431" s="94"/>
      <c r="AB431" s="94"/>
      <c r="AC431" s="94"/>
      <c r="AD431" s="94"/>
      <c r="AE431" s="94"/>
      <c r="AF431" s="94"/>
    </row>
    <row r="432">
      <c r="A432" s="95">
        <v>2022.0</v>
      </c>
      <c r="B432" s="96" t="s">
        <v>1006</v>
      </c>
      <c r="C432" s="96">
        <v>82.0</v>
      </c>
      <c r="D432" s="97">
        <v>44839.0</v>
      </c>
      <c r="E432" s="96" t="s">
        <v>1079</v>
      </c>
      <c r="F432" s="96" t="s">
        <v>433</v>
      </c>
      <c r="G432" s="96" t="s">
        <v>424</v>
      </c>
      <c r="H432" s="98" t="s">
        <v>425</v>
      </c>
      <c r="I432" s="96" t="s">
        <v>1080</v>
      </c>
      <c r="J432" s="96" t="s">
        <v>60</v>
      </c>
      <c r="K432" s="96" t="s">
        <v>50</v>
      </c>
      <c r="L432" s="96">
        <v>59.0</v>
      </c>
      <c r="M432" s="96" t="s">
        <v>461</v>
      </c>
      <c r="N432" s="96" t="s">
        <v>439</v>
      </c>
      <c r="O432" s="96" t="s">
        <v>446</v>
      </c>
      <c r="P432" s="96" t="s">
        <v>800</v>
      </c>
      <c r="Q432" s="99" t="str">
        <f t="shared" si="1"/>
        <v>Wednesday</v>
      </c>
      <c r="R432" s="96" t="s">
        <v>29</v>
      </c>
      <c r="S432" s="94"/>
      <c r="T432" s="94"/>
      <c r="U432" s="94"/>
      <c r="V432" s="94"/>
      <c r="W432" s="94"/>
      <c r="X432" s="94"/>
      <c r="Y432" s="94"/>
      <c r="Z432" s="94"/>
      <c r="AA432" s="94"/>
      <c r="AB432" s="94"/>
      <c r="AC432" s="94"/>
      <c r="AD432" s="94"/>
      <c r="AE432" s="94"/>
      <c r="AF432" s="94"/>
    </row>
    <row r="433">
      <c r="A433" s="95">
        <v>2022.0</v>
      </c>
      <c r="B433" s="96" t="s">
        <v>958</v>
      </c>
      <c r="C433" s="96">
        <v>57.0</v>
      </c>
      <c r="D433" s="97">
        <v>44794.0</v>
      </c>
      <c r="E433" s="106" t="s">
        <v>993</v>
      </c>
      <c r="F433" s="96" t="s">
        <v>469</v>
      </c>
      <c r="G433" s="96" t="s">
        <v>424</v>
      </c>
      <c r="H433" s="98" t="s">
        <v>425</v>
      </c>
      <c r="I433" s="96" t="s">
        <v>1081</v>
      </c>
      <c r="J433" s="96" t="s">
        <v>621</v>
      </c>
      <c r="K433" s="96" t="s">
        <v>16</v>
      </c>
      <c r="L433" s="96">
        <v>87.0</v>
      </c>
      <c r="M433" s="96" t="s">
        <v>622</v>
      </c>
      <c r="N433" s="96" t="s">
        <v>439</v>
      </c>
      <c r="O433" s="96" t="s">
        <v>473</v>
      </c>
      <c r="P433" s="96" t="s">
        <v>800</v>
      </c>
      <c r="Q433" s="99" t="str">
        <f t="shared" si="1"/>
        <v>Sunday</v>
      </c>
      <c r="R433" s="96" t="s">
        <v>193</v>
      </c>
      <c r="S433" s="94"/>
      <c r="T433" s="94"/>
      <c r="U433" s="94"/>
      <c r="V433" s="94"/>
      <c r="W433" s="94"/>
      <c r="X433" s="94"/>
      <c r="Y433" s="94"/>
      <c r="Z433" s="94"/>
      <c r="AA433" s="94"/>
      <c r="AB433" s="94"/>
      <c r="AC433" s="94"/>
      <c r="AD433" s="94"/>
      <c r="AE433" s="94"/>
      <c r="AF433" s="94"/>
    </row>
    <row r="434">
      <c r="A434" s="95">
        <v>2022.0</v>
      </c>
      <c r="B434" s="96" t="s">
        <v>1006</v>
      </c>
      <c r="C434" s="96">
        <v>86.0</v>
      </c>
      <c r="D434" s="97">
        <v>44849.0</v>
      </c>
      <c r="E434" s="96" t="s">
        <v>1082</v>
      </c>
      <c r="F434" s="96" t="s">
        <v>565</v>
      </c>
      <c r="G434" s="96" t="s">
        <v>443</v>
      </c>
      <c r="H434" s="98" t="s">
        <v>425</v>
      </c>
      <c r="I434" s="96" t="s">
        <v>1083</v>
      </c>
      <c r="J434" s="96" t="s">
        <v>621</v>
      </c>
      <c r="K434" s="96" t="s">
        <v>16</v>
      </c>
      <c r="L434" s="96">
        <v>26.0</v>
      </c>
      <c r="M434" s="96" t="s">
        <v>427</v>
      </c>
      <c r="N434" s="96" t="s">
        <v>439</v>
      </c>
      <c r="O434" s="96" t="s">
        <v>446</v>
      </c>
      <c r="P434" s="96" t="s">
        <v>800</v>
      </c>
      <c r="Q434" s="99" t="str">
        <f t="shared" si="1"/>
        <v>Saturday</v>
      </c>
      <c r="R434" s="96" t="s">
        <v>29</v>
      </c>
      <c r="S434" s="94"/>
      <c r="T434" s="94"/>
      <c r="U434" s="94"/>
      <c r="V434" s="94"/>
      <c r="W434" s="94"/>
      <c r="X434" s="94"/>
      <c r="Y434" s="94"/>
      <c r="Z434" s="94"/>
      <c r="AA434" s="94"/>
      <c r="AB434" s="94"/>
      <c r="AC434" s="94"/>
      <c r="AD434" s="94"/>
      <c r="AE434" s="94"/>
      <c r="AF434" s="94"/>
    </row>
    <row r="435">
      <c r="A435" s="95">
        <v>2022.0</v>
      </c>
      <c r="B435" s="96" t="s">
        <v>955</v>
      </c>
      <c r="C435" s="96">
        <v>98.0</v>
      </c>
      <c r="D435" s="97">
        <v>44912.0</v>
      </c>
      <c r="E435" s="96" t="s">
        <v>696</v>
      </c>
      <c r="F435" s="96" t="s">
        <v>456</v>
      </c>
      <c r="G435" s="96" t="s">
        <v>443</v>
      </c>
      <c r="H435" s="98" t="s">
        <v>425</v>
      </c>
      <c r="I435" s="96" t="s">
        <v>1084</v>
      </c>
      <c r="J435" s="96" t="s">
        <v>1085</v>
      </c>
      <c r="K435" s="96" t="s">
        <v>16</v>
      </c>
      <c r="L435" s="96">
        <v>32.0</v>
      </c>
      <c r="M435" s="96" t="s">
        <v>454</v>
      </c>
      <c r="N435" s="96" t="s">
        <v>439</v>
      </c>
      <c r="O435" s="96" t="s">
        <v>429</v>
      </c>
      <c r="P435" s="96" t="s">
        <v>10</v>
      </c>
      <c r="Q435" s="99" t="str">
        <f t="shared" si="1"/>
        <v>Saturday</v>
      </c>
      <c r="R435" s="96" t="s">
        <v>29</v>
      </c>
      <c r="S435" s="94"/>
      <c r="T435" s="94"/>
      <c r="U435" s="94"/>
      <c r="V435" s="94"/>
      <c r="W435" s="94"/>
      <c r="X435" s="94"/>
      <c r="Y435" s="94"/>
      <c r="Z435" s="94"/>
      <c r="AA435" s="94"/>
      <c r="AB435" s="94"/>
      <c r="AC435" s="94"/>
      <c r="AD435" s="94"/>
      <c r="AE435" s="94"/>
      <c r="AF435" s="94"/>
    </row>
    <row r="436">
      <c r="A436" s="95">
        <v>2022.0</v>
      </c>
      <c r="B436" s="96" t="s">
        <v>464</v>
      </c>
      <c r="C436" s="96">
        <v>25.0</v>
      </c>
      <c r="D436" s="97">
        <v>44716.0</v>
      </c>
      <c r="E436" s="96" t="s">
        <v>1086</v>
      </c>
      <c r="F436" s="96" t="s">
        <v>585</v>
      </c>
      <c r="G436" s="96" t="s">
        <v>424</v>
      </c>
      <c r="H436" s="98" t="s">
        <v>425</v>
      </c>
      <c r="I436" s="96" t="s">
        <v>1087</v>
      </c>
      <c r="J436" s="96" t="s">
        <v>127</v>
      </c>
      <c r="K436" s="96" t="s">
        <v>16</v>
      </c>
      <c r="L436" s="96">
        <v>65.0</v>
      </c>
      <c r="M436" s="96" t="s">
        <v>445</v>
      </c>
      <c r="N436" s="96" t="s">
        <v>439</v>
      </c>
      <c r="O436" s="96" t="s">
        <v>446</v>
      </c>
      <c r="P436" s="96" t="s">
        <v>800</v>
      </c>
      <c r="Q436" s="99" t="str">
        <f t="shared" si="1"/>
        <v>Saturday</v>
      </c>
      <c r="R436" s="96" t="s">
        <v>198</v>
      </c>
      <c r="S436" s="94"/>
      <c r="T436" s="94"/>
      <c r="U436" s="94"/>
      <c r="V436" s="94"/>
      <c r="W436" s="94"/>
      <c r="X436" s="94"/>
      <c r="Y436" s="94"/>
      <c r="Z436" s="94"/>
      <c r="AA436" s="94"/>
      <c r="AB436" s="94"/>
      <c r="AC436" s="94"/>
      <c r="AD436" s="94"/>
      <c r="AE436" s="94"/>
      <c r="AF436" s="94"/>
    </row>
    <row r="437">
      <c r="A437" s="95">
        <v>2022.0</v>
      </c>
      <c r="B437" s="96" t="s">
        <v>464</v>
      </c>
      <c r="C437" s="96">
        <v>31.0</v>
      </c>
      <c r="D437" s="97">
        <v>44730.0</v>
      </c>
      <c r="E437" s="96" t="s">
        <v>1088</v>
      </c>
      <c r="F437" s="96" t="s">
        <v>1023</v>
      </c>
      <c r="G437" s="96" t="s">
        <v>443</v>
      </c>
      <c r="H437" s="98" t="s">
        <v>425</v>
      </c>
      <c r="I437" s="96" t="s">
        <v>66</v>
      </c>
      <c r="J437" s="96" t="s">
        <v>127</v>
      </c>
      <c r="K437" s="96" t="s">
        <v>16</v>
      </c>
      <c r="L437" s="96">
        <v>23.0</v>
      </c>
      <c r="M437" s="96" t="s">
        <v>427</v>
      </c>
      <c r="N437" s="96" t="s">
        <v>428</v>
      </c>
      <c r="O437" s="96" t="s">
        <v>463</v>
      </c>
      <c r="P437" s="96" t="s">
        <v>800</v>
      </c>
      <c r="Q437" s="99" t="str">
        <f t="shared" si="1"/>
        <v>Saturday</v>
      </c>
      <c r="R437" s="96" t="s">
        <v>198</v>
      </c>
      <c r="S437" s="94"/>
      <c r="T437" s="94"/>
      <c r="U437" s="94"/>
      <c r="V437" s="94"/>
      <c r="W437" s="94"/>
      <c r="X437" s="94"/>
      <c r="Y437" s="94"/>
      <c r="Z437" s="94"/>
      <c r="AA437" s="94"/>
      <c r="AB437" s="94"/>
      <c r="AC437" s="94"/>
      <c r="AD437" s="94"/>
      <c r="AE437" s="94"/>
      <c r="AF437" s="94"/>
    </row>
    <row r="438">
      <c r="A438" s="95">
        <v>2022.0</v>
      </c>
      <c r="B438" s="96" t="s">
        <v>464</v>
      </c>
      <c r="C438" s="96">
        <v>31.0</v>
      </c>
      <c r="D438" s="97">
        <v>44730.0</v>
      </c>
      <c r="E438" s="96" t="s">
        <v>1088</v>
      </c>
      <c r="F438" s="96" t="s">
        <v>1023</v>
      </c>
      <c r="G438" s="96" t="s">
        <v>443</v>
      </c>
      <c r="H438" s="98" t="s">
        <v>425</v>
      </c>
      <c r="I438" s="96" t="s">
        <v>66</v>
      </c>
      <c r="J438" s="96" t="s">
        <v>127</v>
      </c>
      <c r="K438" s="96" t="s">
        <v>16</v>
      </c>
      <c r="L438" s="96">
        <v>22.0</v>
      </c>
      <c r="M438" s="96" t="s">
        <v>427</v>
      </c>
      <c r="N438" s="96" t="s">
        <v>428</v>
      </c>
      <c r="O438" s="96" t="s">
        <v>463</v>
      </c>
      <c r="P438" s="96" t="s">
        <v>800</v>
      </c>
      <c r="Q438" s="99" t="str">
        <f t="shared" si="1"/>
        <v>Saturday</v>
      </c>
      <c r="R438" s="96" t="s">
        <v>198</v>
      </c>
      <c r="S438" s="94"/>
      <c r="T438" s="94"/>
      <c r="U438" s="94"/>
      <c r="V438" s="94"/>
      <c r="W438" s="94"/>
      <c r="X438" s="94"/>
      <c r="Y438" s="94"/>
      <c r="Z438" s="94"/>
      <c r="AA438" s="94"/>
      <c r="AB438" s="94"/>
      <c r="AC438" s="94"/>
      <c r="AD438" s="94"/>
      <c r="AE438" s="94"/>
      <c r="AF438" s="94"/>
    </row>
    <row r="439">
      <c r="A439" s="95">
        <v>2022.0</v>
      </c>
      <c r="B439" s="96" t="s">
        <v>464</v>
      </c>
      <c r="C439" s="96">
        <v>31.0</v>
      </c>
      <c r="D439" s="97">
        <v>44730.0</v>
      </c>
      <c r="E439" s="96" t="s">
        <v>1088</v>
      </c>
      <c r="F439" s="96" t="s">
        <v>1023</v>
      </c>
      <c r="G439" s="96" t="s">
        <v>443</v>
      </c>
      <c r="H439" s="98" t="s">
        <v>425</v>
      </c>
      <c r="I439" s="96" t="s">
        <v>66</v>
      </c>
      <c r="J439" s="96" t="s">
        <v>127</v>
      </c>
      <c r="K439" s="96" t="s">
        <v>16</v>
      </c>
      <c r="L439" s="96">
        <v>21.0</v>
      </c>
      <c r="M439" s="96" t="s">
        <v>427</v>
      </c>
      <c r="N439" s="96" t="s">
        <v>428</v>
      </c>
      <c r="O439" s="96" t="s">
        <v>463</v>
      </c>
      <c r="P439" s="96" t="s">
        <v>800</v>
      </c>
      <c r="Q439" s="99" t="str">
        <f t="shared" si="1"/>
        <v>Saturday</v>
      </c>
      <c r="R439" s="96" t="s">
        <v>198</v>
      </c>
      <c r="S439" s="94"/>
      <c r="T439" s="94"/>
      <c r="U439" s="94"/>
      <c r="V439" s="94"/>
      <c r="W439" s="94"/>
      <c r="X439" s="94"/>
      <c r="Y439" s="94"/>
      <c r="Z439" s="94"/>
      <c r="AA439" s="94"/>
      <c r="AB439" s="94"/>
      <c r="AC439" s="94"/>
      <c r="AD439" s="94"/>
      <c r="AE439" s="94"/>
      <c r="AF439" s="94"/>
    </row>
    <row r="440">
      <c r="A440" s="95">
        <v>2022.0</v>
      </c>
      <c r="B440" s="96" t="s">
        <v>464</v>
      </c>
      <c r="C440" s="96">
        <v>32.0</v>
      </c>
      <c r="D440" s="97">
        <v>44737.0</v>
      </c>
      <c r="E440" s="96" t="s">
        <v>1070</v>
      </c>
      <c r="F440" s="96" t="s">
        <v>519</v>
      </c>
      <c r="G440" s="96" t="s">
        <v>424</v>
      </c>
      <c r="H440" s="98" t="s">
        <v>425</v>
      </c>
      <c r="I440" s="96" t="s">
        <v>635</v>
      </c>
      <c r="J440" s="96" t="s">
        <v>127</v>
      </c>
      <c r="K440" s="96" t="s">
        <v>16</v>
      </c>
      <c r="L440" s="96">
        <v>29.0</v>
      </c>
      <c r="M440" s="96" t="s">
        <v>427</v>
      </c>
      <c r="N440" s="96" t="s">
        <v>439</v>
      </c>
      <c r="O440" s="96" t="s">
        <v>483</v>
      </c>
      <c r="P440" s="96" t="s">
        <v>800</v>
      </c>
      <c r="Q440" s="99" t="str">
        <f t="shared" si="1"/>
        <v>Saturday</v>
      </c>
      <c r="R440" s="96" t="s">
        <v>193</v>
      </c>
      <c r="S440" s="94"/>
      <c r="T440" s="94"/>
      <c r="U440" s="94"/>
      <c r="V440" s="94"/>
      <c r="W440" s="94"/>
      <c r="X440" s="94"/>
      <c r="Y440" s="94"/>
      <c r="Z440" s="94"/>
      <c r="AA440" s="94"/>
      <c r="AB440" s="94"/>
      <c r="AC440" s="94"/>
      <c r="AD440" s="94"/>
      <c r="AE440" s="94"/>
      <c r="AF440" s="94"/>
    </row>
    <row r="441">
      <c r="A441" s="95">
        <v>2022.0</v>
      </c>
      <c r="B441" s="96" t="s">
        <v>958</v>
      </c>
      <c r="C441" s="96">
        <v>60.0</v>
      </c>
      <c r="D441" s="97">
        <v>44797.0</v>
      </c>
      <c r="E441" s="96" t="s">
        <v>924</v>
      </c>
      <c r="F441" s="96" t="s">
        <v>512</v>
      </c>
      <c r="G441" s="96" t="s">
        <v>424</v>
      </c>
      <c r="H441" s="98" t="s">
        <v>425</v>
      </c>
      <c r="I441" s="96" t="s">
        <v>1089</v>
      </c>
      <c r="J441" s="96" t="s">
        <v>127</v>
      </c>
      <c r="K441" s="96" t="s">
        <v>16</v>
      </c>
      <c r="L441" s="96">
        <v>61.0</v>
      </c>
      <c r="M441" s="96" t="s">
        <v>445</v>
      </c>
      <c r="N441" s="96" t="s">
        <v>439</v>
      </c>
      <c r="O441" s="96" t="s">
        <v>446</v>
      </c>
      <c r="P441" s="96" t="s">
        <v>800</v>
      </c>
      <c r="Q441" s="99" t="str">
        <f t="shared" si="1"/>
        <v>Wednesday</v>
      </c>
      <c r="R441" s="96" t="s">
        <v>193</v>
      </c>
      <c r="S441" s="94"/>
      <c r="T441" s="94"/>
      <c r="U441" s="94"/>
      <c r="V441" s="94"/>
      <c r="W441" s="94"/>
      <c r="X441" s="94"/>
      <c r="Y441" s="94"/>
      <c r="Z441" s="94"/>
      <c r="AA441" s="94"/>
      <c r="AB441" s="94"/>
      <c r="AC441" s="94"/>
      <c r="AD441" s="94"/>
      <c r="AE441" s="94"/>
      <c r="AF441" s="94"/>
    </row>
    <row r="442">
      <c r="A442" s="95">
        <v>2022.0</v>
      </c>
      <c r="B442" s="96" t="s">
        <v>528</v>
      </c>
      <c r="C442" s="96">
        <v>74.0</v>
      </c>
      <c r="D442" s="97">
        <v>44822.0</v>
      </c>
      <c r="E442" s="96" t="s">
        <v>496</v>
      </c>
      <c r="F442" s="96" t="s">
        <v>456</v>
      </c>
      <c r="G442" s="96" t="s">
        <v>443</v>
      </c>
      <c r="H442" s="98" t="s">
        <v>425</v>
      </c>
      <c r="I442" s="96" t="s">
        <v>66</v>
      </c>
      <c r="J442" s="96" t="s">
        <v>127</v>
      </c>
      <c r="K442" s="96" t="s">
        <v>50</v>
      </c>
      <c r="L442" s="96">
        <v>21.0</v>
      </c>
      <c r="M442" s="96" t="s">
        <v>427</v>
      </c>
      <c r="N442" s="96" t="s">
        <v>439</v>
      </c>
      <c r="O442" s="96" t="s">
        <v>446</v>
      </c>
      <c r="P442" s="96" t="s">
        <v>66</v>
      </c>
      <c r="Q442" s="99" t="str">
        <f t="shared" si="1"/>
        <v>Sunday</v>
      </c>
      <c r="R442" s="96" t="s">
        <v>193</v>
      </c>
      <c r="S442" s="94"/>
      <c r="T442" s="94"/>
      <c r="U442" s="94"/>
      <c r="V442" s="94"/>
      <c r="W442" s="94"/>
      <c r="X442" s="94"/>
      <c r="Y442" s="94"/>
      <c r="Z442" s="94"/>
      <c r="AA442" s="94"/>
      <c r="AB442" s="94"/>
      <c r="AC442" s="94"/>
      <c r="AD442" s="94"/>
      <c r="AE442" s="94"/>
      <c r="AF442" s="94"/>
    </row>
    <row r="443">
      <c r="A443" s="95">
        <v>2022.0</v>
      </c>
      <c r="B443" s="96" t="s">
        <v>958</v>
      </c>
      <c r="C443" s="96">
        <v>63.0</v>
      </c>
      <c r="D443" s="97">
        <v>44802.0</v>
      </c>
      <c r="E443" s="96" t="s">
        <v>628</v>
      </c>
      <c r="F443" s="96" t="s">
        <v>633</v>
      </c>
      <c r="G443" s="96" t="s">
        <v>424</v>
      </c>
      <c r="H443" s="98" t="s">
        <v>425</v>
      </c>
      <c r="I443" s="96" t="s">
        <v>272</v>
      </c>
      <c r="J443" s="96" t="s">
        <v>1090</v>
      </c>
      <c r="K443" s="96" t="s">
        <v>50</v>
      </c>
      <c r="L443" s="96">
        <v>29.0</v>
      </c>
      <c r="M443" s="96" t="s">
        <v>427</v>
      </c>
      <c r="N443" s="96" t="s">
        <v>439</v>
      </c>
      <c r="O443" s="96" t="s">
        <v>446</v>
      </c>
      <c r="P443" s="96" t="s">
        <v>10</v>
      </c>
      <c r="Q443" s="99" t="str">
        <f t="shared" si="1"/>
        <v>Monday</v>
      </c>
      <c r="R443" s="96" t="s">
        <v>193</v>
      </c>
      <c r="S443" s="94"/>
      <c r="T443" s="94"/>
      <c r="U443" s="94"/>
      <c r="V443" s="94"/>
      <c r="W443" s="94"/>
      <c r="X443" s="94"/>
      <c r="Y443" s="94"/>
      <c r="Z443" s="94"/>
      <c r="AA443" s="94"/>
      <c r="AB443" s="94"/>
      <c r="AC443" s="94"/>
      <c r="AD443" s="94"/>
      <c r="AE443" s="94"/>
      <c r="AF443" s="94"/>
    </row>
    <row r="444">
      <c r="A444" s="95">
        <v>2022.0</v>
      </c>
      <c r="B444" s="96" t="s">
        <v>421</v>
      </c>
      <c r="C444" s="96">
        <v>41.0</v>
      </c>
      <c r="D444" s="97">
        <v>44772.0</v>
      </c>
      <c r="E444" s="96" t="s">
        <v>468</v>
      </c>
      <c r="F444" s="96" t="s">
        <v>469</v>
      </c>
      <c r="G444" s="96" t="s">
        <v>424</v>
      </c>
      <c r="H444" s="98" t="s">
        <v>425</v>
      </c>
      <c r="I444" s="96" t="s">
        <v>66</v>
      </c>
      <c r="J444" s="96" t="s">
        <v>66</v>
      </c>
      <c r="K444" s="96" t="s">
        <v>16</v>
      </c>
      <c r="L444" s="96" t="s">
        <v>66</v>
      </c>
      <c r="M444" s="96" t="s">
        <v>66</v>
      </c>
      <c r="N444" s="96" t="s">
        <v>487</v>
      </c>
      <c r="O444" s="96" t="s">
        <v>487</v>
      </c>
      <c r="P444" s="96" t="s">
        <v>10</v>
      </c>
      <c r="Q444" s="99" t="str">
        <f t="shared" si="1"/>
        <v>Saturday</v>
      </c>
      <c r="R444" s="96" t="s">
        <v>193</v>
      </c>
      <c r="S444" s="94"/>
      <c r="T444" s="94"/>
      <c r="U444" s="94"/>
      <c r="V444" s="94"/>
      <c r="W444" s="94"/>
      <c r="X444" s="94"/>
      <c r="Y444" s="94"/>
      <c r="Z444" s="94"/>
      <c r="AA444" s="94"/>
      <c r="AB444" s="94"/>
      <c r="AC444" s="94"/>
      <c r="AD444" s="94"/>
      <c r="AE444" s="94"/>
      <c r="AF444" s="94"/>
    </row>
    <row r="445">
      <c r="A445" s="95">
        <v>2022.0</v>
      </c>
      <c r="B445" s="96" t="s">
        <v>958</v>
      </c>
      <c r="C445" s="96">
        <v>55.0</v>
      </c>
      <c r="D445" s="97">
        <v>44793.0</v>
      </c>
      <c r="E445" s="96" t="s">
        <v>66</v>
      </c>
      <c r="F445" s="96" t="s">
        <v>519</v>
      </c>
      <c r="G445" s="96" t="s">
        <v>424</v>
      </c>
      <c r="H445" s="98" t="s">
        <v>425</v>
      </c>
      <c r="I445" s="96" t="s">
        <v>66</v>
      </c>
      <c r="J445" s="96" t="s">
        <v>66</v>
      </c>
      <c r="K445" s="96" t="s">
        <v>16</v>
      </c>
      <c r="L445" s="96" t="s">
        <v>66</v>
      </c>
      <c r="M445" s="96" t="s">
        <v>66</v>
      </c>
      <c r="N445" s="96" t="s">
        <v>487</v>
      </c>
      <c r="O445" s="96" t="s">
        <v>487</v>
      </c>
      <c r="P445" s="96" t="s">
        <v>800</v>
      </c>
      <c r="Q445" s="99" t="str">
        <f t="shared" si="1"/>
        <v>Saturday</v>
      </c>
      <c r="R445" s="96" t="s">
        <v>193</v>
      </c>
      <c r="S445" s="94"/>
      <c r="T445" s="94"/>
      <c r="U445" s="94"/>
      <c r="V445" s="94"/>
      <c r="W445" s="94"/>
      <c r="X445" s="94"/>
      <c r="Y445" s="94"/>
      <c r="Z445" s="94"/>
      <c r="AA445" s="94"/>
      <c r="AB445" s="94"/>
      <c r="AC445" s="94"/>
      <c r="AD445" s="94"/>
      <c r="AE445" s="94"/>
      <c r="AF445" s="94"/>
    </row>
    <row r="446">
      <c r="A446" s="95">
        <v>2022.0</v>
      </c>
      <c r="B446" s="96" t="s">
        <v>528</v>
      </c>
      <c r="C446" s="96">
        <v>77.0</v>
      </c>
      <c r="D446" s="97">
        <v>44829.0</v>
      </c>
      <c r="E446" s="96" t="s">
        <v>1082</v>
      </c>
      <c r="F446" s="96" t="s">
        <v>565</v>
      </c>
      <c r="G446" s="96" t="s">
        <v>443</v>
      </c>
      <c r="H446" s="98" t="s">
        <v>425</v>
      </c>
      <c r="I446" s="96" t="s">
        <v>66</v>
      </c>
      <c r="J446" s="96" t="s">
        <v>66</v>
      </c>
      <c r="K446" s="96" t="s">
        <v>16</v>
      </c>
      <c r="L446" s="96">
        <v>62.0</v>
      </c>
      <c r="M446" s="96" t="s">
        <v>445</v>
      </c>
      <c r="N446" s="96" t="s">
        <v>439</v>
      </c>
      <c r="O446" s="96" t="s">
        <v>551</v>
      </c>
      <c r="P446" s="96" t="s">
        <v>800</v>
      </c>
      <c r="Q446" s="99" t="str">
        <f t="shared" si="1"/>
        <v>Sunday</v>
      </c>
      <c r="R446" s="96" t="s">
        <v>29</v>
      </c>
      <c r="S446" s="94"/>
      <c r="T446" s="94"/>
      <c r="U446" s="94"/>
      <c r="V446" s="94"/>
      <c r="W446" s="94"/>
      <c r="X446" s="94"/>
      <c r="Y446" s="94"/>
      <c r="Z446" s="94"/>
      <c r="AA446" s="94"/>
      <c r="AB446" s="94"/>
      <c r="AC446" s="94"/>
      <c r="AD446" s="94"/>
      <c r="AE446" s="94"/>
      <c r="AF446" s="94"/>
    </row>
    <row r="447">
      <c r="A447" s="95">
        <v>2022.0</v>
      </c>
      <c r="B447" s="96" t="s">
        <v>1009</v>
      </c>
      <c r="C447" s="96">
        <v>92.0</v>
      </c>
      <c r="D447" s="97">
        <v>44870.0</v>
      </c>
      <c r="E447" s="96" t="s">
        <v>886</v>
      </c>
      <c r="F447" s="96" t="s">
        <v>442</v>
      </c>
      <c r="G447" s="96" t="s">
        <v>443</v>
      </c>
      <c r="H447" s="98" t="s">
        <v>425</v>
      </c>
      <c r="I447" s="96" t="s">
        <v>66</v>
      </c>
      <c r="J447" s="96" t="s">
        <v>66</v>
      </c>
      <c r="K447" s="96" t="s">
        <v>16</v>
      </c>
      <c r="L447" s="96" t="s">
        <v>66</v>
      </c>
      <c r="M447" s="96" t="s">
        <v>438</v>
      </c>
      <c r="N447" s="96" t="s">
        <v>439</v>
      </c>
      <c r="O447" s="96" t="s">
        <v>483</v>
      </c>
      <c r="P447" s="96" t="s">
        <v>800</v>
      </c>
      <c r="Q447" s="99" t="str">
        <f t="shared" si="1"/>
        <v>Saturday</v>
      </c>
      <c r="R447" s="96" t="s">
        <v>29</v>
      </c>
      <c r="S447" s="94"/>
      <c r="T447" s="94"/>
      <c r="U447" s="94"/>
      <c r="V447" s="94"/>
      <c r="W447" s="94"/>
      <c r="X447" s="94"/>
      <c r="Y447" s="94"/>
      <c r="Z447" s="94"/>
      <c r="AA447" s="94"/>
      <c r="AB447" s="94"/>
      <c r="AC447" s="94"/>
      <c r="AD447" s="94"/>
      <c r="AE447" s="94"/>
      <c r="AF447" s="94"/>
    </row>
    <row r="448">
      <c r="A448" s="95">
        <v>2022.0</v>
      </c>
      <c r="B448" s="96" t="s">
        <v>436</v>
      </c>
      <c r="C448" s="96">
        <v>22.0</v>
      </c>
      <c r="D448" s="97">
        <v>44710.0</v>
      </c>
      <c r="E448" s="96" t="s">
        <v>1091</v>
      </c>
      <c r="F448" s="96" t="s">
        <v>1092</v>
      </c>
      <c r="G448" s="96" t="s">
        <v>443</v>
      </c>
      <c r="H448" s="98" t="s">
        <v>425</v>
      </c>
      <c r="I448" s="96" t="s">
        <v>1093</v>
      </c>
      <c r="J448" s="96" t="s">
        <v>946</v>
      </c>
      <c r="K448" s="96" t="s">
        <v>50</v>
      </c>
      <c r="L448" s="96">
        <v>59.0</v>
      </c>
      <c r="M448" s="96" t="s">
        <v>461</v>
      </c>
      <c r="N448" s="96" t="s">
        <v>439</v>
      </c>
      <c r="O448" s="96" t="s">
        <v>446</v>
      </c>
      <c r="P448" s="96" t="s">
        <v>800</v>
      </c>
      <c r="Q448" s="99" t="str">
        <f t="shared" si="1"/>
        <v>Sunday</v>
      </c>
      <c r="R448" s="96" t="s">
        <v>198</v>
      </c>
      <c r="S448" s="94"/>
      <c r="T448" s="94"/>
      <c r="U448" s="94"/>
      <c r="V448" s="94"/>
      <c r="W448" s="94"/>
      <c r="X448" s="94"/>
      <c r="Y448" s="94"/>
      <c r="Z448" s="94"/>
      <c r="AA448" s="94"/>
      <c r="AB448" s="94"/>
      <c r="AC448" s="94"/>
      <c r="AD448" s="94"/>
      <c r="AE448" s="94"/>
      <c r="AF448" s="94"/>
    </row>
    <row r="449">
      <c r="A449" s="95">
        <v>2022.0</v>
      </c>
      <c r="B449" s="96" t="s">
        <v>528</v>
      </c>
      <c r="C449" s="96">
        <v>69.0</v>
      </c>
      <c r="D449" s="97">
        <v>44814.0</v>
      </c>
      <c r="E449" s="96" t="s">
        <v>1094</v>
      </c>
      <c r="F449" s="96" t="s">
        <v>1095</v>
      </c>
      <c r="G449" s="96" t="s">
        <v>523</v>
      </c>
      <c r="H449" s="98" t="s">
        <v>425</v>
      </c>
      <c r="I449" s="96" t="s">
        <v>1096</v>
      </c>
      <c r="J449" s="96" t="s">
        <v>91</v>
      </c>
      <c r="K449" s="96" t="s">
        <v>50</v>
      </c>
      <c r="L449" s="96">
        <v>55.0</v>
      </c>
      <c r="M449" s="96" t="s">
        <v>461</v>
      </c>
      <c r="N449" s="96" t="s">
        <v>439</v>
      </c>
      <c r="O449" s="96" t="s">
        <v>446</v>
      </c>
      <c r="P449" s="96" t="s">
        <v>800</v>
      </c>
      <c r="Q449" s="99" t="str">
        <f t="shared" si="1"/>
        <v>Saturday</v>
      </c>
      <c r="R449" s="96" t="s">
        <v>193</v>
      </c>
      <c r="S449" s="94"/>
      <c r="T449" s="94"/>
      <c r="U449" s="94"/>
      <c r="V449" s="94"/>
      <c r="W449" s="94"/>
      <c r="X449" s="94"/>
      <c r="Y449" s="94"/>
      <c r="Z449" s="94"/>
      <c r="AA449" s="94"/>
      <c r="AB449" s="94"/>
      <c r="AC449" s="94"/>
      <c r="AD449" s="94"/>
      <c r="AE449" s="94"/>
      <c r="AF449" s="94"/>
    </row>
    <row r="450">
      <c r="A450" s="107" t="s">
        <v>2</v>
      </c>
      <c r="B450" s="108" t="s">
        <v>1</v>
      </c>
      <c r="C450" s="108" t="s">
        <v>1097</v>
      </c>
      <c r="D450" s="109" t="s">
        <v>3</v>
      </c>
      <c r="E450" s="108" t="s">
        <v>1098</v>
      </c>
      <c r="F450" s="108" t="s">
        <v>1099</v>
      </c>
      <c r="G450" s="108" t="s">
        <v>1100</v>
      </c>
      <c r="H450" s="108" t="s">
        <v>1101</v>
      </c>
      <c r="I450" s="108" t="s">
        <v>1102</v>
      </c>
      <c r="J450" s="108" t="s">
        <v>1103</v>
      </c>
      <c r="K450" s="108" t="s">
        <v>9</v>
      </c>
      <c r="L450" s="108" t="s">
        <v>7</v>
      </c>
      <c r="M450" s="108" t="s">
        <v>1104</v>
      </c>
      <c r="N450" s="108" t="s">
        <v>1105</v>
      </c>
      <c r="O450" s="108" t="s">
        <v>1106</v>
      </c>
      <c r="P450" s="108" t="s">
        <v>1107</v>
      </c>
      <c r="Q450" s="108" t="s">
        <v>1108</v>
      </c>
      <c r="R450" s="108" t="s">
        <v>1109</v>
      </c>
      <c r="S450" s="94"/>
      <c r="T450" s="94"/>
      <c r="U450" s="94"/>
      <c r="V450" s="94"/>
      <c r="W450" s="94"/>
      <c r="X450" s="94"/>
      <c r="Y450" s="94"/>
      <c r="Z450" s="94"/>
      <c r="AA450" s="94"/>
      <c r="AB450" s="94"/>
      <c r="AC450" s="94"/>
      <c r="AD450" s="94"/>
      <c r="AE450" s="94"/>
      <c r="AF450" s="94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  <c r="AA451" s="94"/>
      <c r="AB451" s="94"/>
      <c r="AC451" s="94"/>
      <c r="AD451" s="94"/>
      <c r="AE451" s="94"/>
      <c r="AF451" s="94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  <c r="AA452" s="94"/>
      <c r="AB452" s="94"/>
      <c r="AC452" s="94"/>
      <c r="AD452" s="94"/>
      <c r="AE452" s="94"/>
      <c r="AF452" s="94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  <c r="AA453" s="94"/>
      <c r="AB453" s="94"/>
      <c r="AC453" s="94"/>
      <c r="AD453" s="94"/>
      <c r="AE453" s="94"/>
      <c r="AF453" s="94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  <c r="AA454" s="94"/>
      <c r="AB454" s="94"/>
      <c r="AC454" s="94"/>
      <c r="AD454" s="94"/>
      <c r="AE454" s="94"/>
      <c r="AF454" s="94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4"/>
      <c r="AB455" s="94"/>
      <c r="AC455" s="94"/>
      <c r="AD455" s="94"/>
      <c r="AE455" s="94"/>
      <c r="AF455" s="94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  <c r="AA456" s="94"/>
      <c r="AB456" s="94"/>
      <c r="AC456" s="94"/>
      <c r="AD456" s="94"/>
      <c r="AE456" s="94"/>
      <c r="AF456" s="94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  <c r="AA457" s="94"/>
      <c r="AB457" s="94"/>
      <c r="AC457" s="94"/>
      <c r="AD457" s="94"/>
      <c r="AE457" s="94"/>
      <c r="AF457" s="94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  <c r="AA458" s="94"/>
      <c r="AB458" s="94"/>
      <c r="AC458" s="94"/>
      <c r="AD458" s="94"/>
      <c r="AE458" s="94"/>
      <c r="AF458" s="94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  <c r="AA459" s="94"/>
      <c r="AB459" s="94"/>
      <c r="AC459" s="94"/>
      <c r="AD459" s="94"/>
      <c r="AE459" s="94"/>
      <c r="AF459" s="94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4"/>
      <c r="AB460" s="94"/>
      <c r="AC460" s="94"/>
      <c r="AD460" s="94"/>
      <c r="AE460" s="94"/>
      <c r="AF460" s="94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  <c r="AA461" s="94"/>
      <c r="AB461" s="94"/>
      <c r="AC461" s="94"/>
      <c r="AD461" s="94"/>
      <c r="AE461" s="94"/>
      <c r="AF461" s="94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  <c r="AA462" s="94"/>
      <c r="AB462" s="94"/>
      <c r="AC462" s="94"/>
      <c r="AD462" s="94"/>
      <c r="AE462" s="94"/>
      <c r="AF462" s="94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  <c r="AA463" s="94"/>
      <c r="AB463" s="94"/>
      <c r="AC463" s="94"/>
      <c r="AD463" s="94"/>
      <c r="AE463" s="94"/>
      <c r="AF463" s="94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  <c r="AA464" s="94"/>
      <c r="AB464" s="94"/>
      <c r="AC464" s="94"/>
      <c r="AD464" s="94"/>
      <c r="AE464" s="94"/>
      <c r="AF464" s="94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  <c r="AA465" s="94"/>
      <c r="AB465" s="94"/>
      <c r="AC465" s="94"/>
      <c r="AD465" s="94"/>
      <c r="AE465" s="94"/>
      <c r="AF465" s="94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4"/>
      <c r="AB466" s="94"/>
      <c r="AC466" s="94"/>
      <c r="AD466" s="94"/>
      <c r="AE466" s="94"/>
      <c r="AF466" s="94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  <c r="AA467" s="94"/>
      <c r="AB467" s="94"/>
      <c r="AC467" s="94"/>
      <c r="AD467" s="94"/>
      <c r="AE467" s="94"/>
      <c r="AF467" s="94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4"/>
      <c r="AB468" s="94"/>
      <c r="AC468" s="94"/>
      <c r="AD468" s="94"/>
      <c r="AE468" s="94"/>
      <c r="AF468" s="94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  <c r="AA469" s="94"/>
      <c r="AB469" s="94"/>
      <c r="AC469" s="94"/>
      <c r="AD469" s="94"/>
      <c r="AE469" s="94"/>
      <c r="AF469" s="94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  <c r="AA470" s="94"/>
      <c r="AB470" s="94"/>
      <c r="AC470" s="94"/>
      <c r="AD470" s="94"/>
      <c r="AE470" s="94"/>
      <c r="AF470" s="94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4"/>
      <c r="AB471" s="94"/>
      <c r="AC471" s="94"/>
      <c r="AD471" s="94"/>
      <c r="AE471" s="94"/>
      <c r="AF471" s="94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  <c r="AA472" s="94"/>
      <c r="AB472" s="94"/>
      <c r="AC472" s="94"/>
      <c r="AD472" s="94"/>
      <c r="AE472" s="94"/>
      <c r="AF472" s="94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  <c r="AA473" s="94"/>
      <c r="AB473" s="94"/>
      <c r="AC473" s="94"/>
      <c r="AD473" s="94"/>
      <c r="AE473" s="94"/>
      <c r="AF473" s="94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4"/>
      <c r="AB474" s="94"/>
      <c r="AC474" s="94"/>
      <c r="AD474" s="94"/>
      <c r="AE474" s="94"/>
      <c r="AF474" s="94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  <c r="AA475" s="94"/>
      <c r="AB475" s="94"/>
      <c r="AC475" s="94"/>
      <c r="AD475" s="94"/>
      <c r="AE475" s="94"/>
      <c r="AF475" s="94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4"/>
      <c r="AB476" s="94"/>
      <c r="AC476" s="94"/>
      <c r="AD476" s="94"/>
      <c r="AE476" s="94"/>
      <c r="AF476" s="94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  <c r="AA477" s="94"/>
      <c r="AB477" s="94"/>
      <c r="AC477" s="94"/>
      <c r="AD477" s="94"/>
      <c r="AE477" s="94"/>
      <c r="AF477" s="94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4"/>
      <c r="AB478" s="94"/>
      <c r="AC478" s="94"/>
      <c r="AD478" s="94"/>
      <c r="AE478" s="94"/>
      <c r="AF478" s="94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  <c r="AA479" s="94"/>
      <c r="AB479" s="94"/>
      <c r="AC479" s="94"/>
      <c r="AD479" s="94"/>
      <c r="AE479" s="94"/>
      <c r="AF479" s="94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4"/>
      <c r="AB480" s="94"/>
      <c r="AC480" s="94"/>
      <c r="AD480" s="94"/>
      <c r="AE480" s="94"/>
      <c r="AF480" s="94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  <c r="AA481" s="94"/>
      <c r="AB481" s="94"/>
      <c r="AC481" s="94"/>
      <c r="AD481" s="94"/>
      <c r="AE481" s="94"/>
      <c r="AF481" s="94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  <c r="AA482" s="94"/>
      <c r="AB482" s="94"/>
      <c r="AC482" s="94"/>
      <c r="AD482" s="94"/>
      <c r="AE482" s="94"/>
      <c r="AF482" s="94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  <c r="AA483" s="94"/>
      <c r="AB483" s="94"/>
      <c r="AC483" s="94"/>
      <c r="AD483" s="94"/>
      <c r="AE483" s="94"/>
      <c r="AF483" s="94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94"/>
      <c r="AB484" s="94"/>
      <c r="AC484" s="94"/>
      <c r="AD484" s="94"/>
      <c r="AE484" s="94"/>
      <c r="AF484" s="94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  <c r="AA485" s="94"/>
      <c r="AB485" s="94"/>
      <c r="AC485" s="94"/>
      <c r="AD485" s="94"/>
      <c r="AE485" s="94"/>
      <c r="AF485" s="94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  <c r="AA486" s="94"/>
      <c r="AB486" s="94"/>
      <c r="AC486" s="94"/>
      <c r="AD486" s="94"/>
      <c r="AE486" s="94"/>
      <c r="AF486" s="94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94"/>
      <c r="AB487" s="94"/>
      <c r="AC487" s="94"/>
      <c r="AD487" s="94"/>
      <c r="AE487" s="94"/>
      <c r="AF487" s="94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4"/>
      <c r="AB488" s="94"/>
      <c r="AC488" s="94"/>
      <c r="AD488" s="94"/>
      <c r="AE488" s="94"/>
      <c r="AF488" s="94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  <c r="AA489" s="94"/>
      <c r="AB489" s="94"/>
      <c r="AC489" s="94"/>
      <c r="AD489" s="94"/>
      <c r="AE489" s="94"/>
      <c r="AF489" s="94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  <c r="AA490" s="94"/>
      <c r="AB490" s="94"/>
      <c r="AC490" s="94"/>
      <c r="AD490" s="94"/>
      <c r="AE490" s="94"/>
      <c r="AF490" s="94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  <c r="AB491" s="94"/>
      <c r="AC491" s="94"/>
      <c r="AD491" s="94"/>
      <c r="AE491" s="94"/>
      <c r="AF491" s="94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  <c r="AA492" s="94"/>
      <c r="AB492" s="94"/>
      <c r="AC492" s="94"/>
      <c r="AD492" s="94"/>
      <c r="AE492" s="94"/>
      <c r="AF492" s="94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4"/>
      <c r="AB493" s="94"/>
      <c r="AC493" s="94"/>
      <c r="AD493" s="94"/>
      <c r="AE493" s="94"/>
      <c r="AF493" s="94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  <c r="AA494" s="94"/>
      <c r="AB494" s="94"/>
      <c r="AC494" s="94"/>
      <c r="AD494" s="94"/>
      <c r="AE494" s="94"/>
      <c r="AF494" s="94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  <c r="AA495" s="94"/>
      <c r="AB495" s="94"/>
      <c r="AC495" s="94"/>
      <c r="AD495" s="94"/>
      <c r="AE495" s="94"/>
      <c r="AF495" s="94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  <c r="AA496" s="94"/>
      <c r="AB496" s="94"/>
      <c r="AC496" s="94"/>
      <c r="AD496" s="94"/>
      <c r="AE496" s="94"/>
      <c r="AF496" s="94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  <c r="AA497" s="94"/>
      <c r="AB497" s="94"/>
      <c r="AC497" s="94"/>
      <c r="AD497" s="94"/>
      <c r="AE497" s="94"/>
      <c r="AF497" s="94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  <c r="AA498" s="94"/>
      <c r="AB498" s="94"/>
      <c r="AC498" s="94"/>
      <c r="AD498" s="94"/>
      <c r="AE498" s="94"/>
      <c r="AF498" s="94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  <c r="AA499" s="94"/>
      <c r="AB499" s="94"/>
      <c r="AC499" s="94"/>
      <c r="AD499" s="94"/>
      <c r="AE499" s="94"/>
      <c r="AF499" s="94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4"/>
      <c r="AB500" s="94"/>
      <c r="AC500" s="94"/>
      <c r="AD500" s="94"/>
      <c r="AE500" s="94"/>
      <c r="AF500" s="94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  <c r="AA501" s="94"/>
      <c r="AB501" s="94"/>
      <c r="AC501" s="94"/>
      <c r="AD501" s="94"/>
      <c r="AE501" s="94"/>
      <c r="AF501" s="94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4"/>
      <c r="AB502" s="94"/>
      <c r="AC502" s="94"/>
      <c r="AD502" s="94"/>
      <c r="AE502" s="94"/>
      <c r="AF502" s="94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  <c r="AA503" s="94"/>
      <c r="AB503" s="94"/>
      <c r="AC503" s="94"/>
      <c r="AD503" s="94"/>
      <c r="AE503" s="94"/>
      <c r="AF503" s="94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  <c r="AA504" s="94"/>
      <c r="AB504" s="94"/>
      <c r="AC504" s="94"/>
      <c r="AD504" s="94"/>
      <c r="AE504" s="94"/>
      <c r="AF504" s="94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  <c r="AA505" s="94"/>
      <c r="AB505" s="94"/>
      <c r="AC505" s="94"/>
      <c r="AD505" s="94"/>
      <c r="AE505" s="94"/>
      <c r="AF505" s="94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4"/>
      <c r="AB506" s="94"/>
      <c r="AC506" s="94"/>
      <c r="AD506" s="94"/>
      <c r="AE506" s="94"/>
      <c r="AF506" s="94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4"/>
      <c r="AB507" s="94"/>
      <c r="AC507" s="94"/>
      <c r="AD507" s="94"/>
      <c r="AE507" s="94"/>
      <c r="AF507" s="94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  <c r="AA508" s="94"/>
      <c r="AB508" s="94"/>
      <c r="AC508" s="94"/>
      <c r="AD508" s="94"/>
      <c r="AE508" s="94"/>
      <c r="AF508" s="94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  <c r="AA509" s="94"/>
      <c r="AB509" s="94"/>
      <c r="AC509" s="94"/>
      <c r="AD509" s="94"/>
      <c r="AE509" s="94"/>
      <c r="AF509" s="94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  <c r="AA510" s="94"/>
      <c r="AB510" s="94"/>
      <c r="AC510" s="94"/>
      <c r="AD510" s="94"/>
      <c r="AE510" s="94"/>
      <c r="AF510" s="94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  <c r="AA511" s="94"/>
      <c r="AB511" s="94"/>
      <c r="AC511" s="94"/>
      <c r="AD511" s="94"/>
      <c r="AE511" s="94"/>
      <c r="AF511" s="94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  <c r="AA512" s="94"/>
      <c r="AB512" s="94"/>
      <c r="AC512" s="94"/>
      <c r="AD512" s="94"/>
      <c r="AE512" s="94"/>
      <c r="AF512" s="94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4"/>
      <c r="AB513" s="94"/>
      <c r="AC513" s="94"/>
      <c r="AD513" s="94"/>
      <c r="AE513" s="94"/>
      <c r="AF513" s="94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  <c r="AA514" s="94"/>
      <c r="AB514" s="94"/>
      <c r="AC514" s="94"/>
      <c r="AD514" s="94"/>
      <c r="AE514" s="94"/>
      <c r="AF514" s="94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  <c r="AA515" s="94"/>
      <c r="AB515" s="94"/>
      <c r="AC515" s="94"/>
      <c r="AD515" s="94"/>
      <c r="AE515" s="94"/>
      <c r="AF515" s="94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  <c r="AA516" s="94"/>
      <c r="AB516" s="94"/>
      <c r="AC516" s="94"/>
      <c r="AD516" s="94"/>
      <c r="AE516" s="94"/>
      <c r="AF516" s="94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4"/>
      <c r="AB517" s="94"/>
      <c r="AC517" s="94"/>
      <c r="AD517" s="94"/>
      <c r="AE517" s="94"/>
      <c r="AF517" s="94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  <c r="AA518" s="94"/>
      <c r="AB518" s="94"/>
      <c r="AC518" s="94"/>
      <c r="AD518" s="94"/>
      <c r="AE518" s="94"/>
      <c r="AF518" s="94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  <c r="AA519" s="94"/>
      <c r="AB519" s="94"/>
      <c r="AC519" s="94"/>
      <c r="AD519" s="94"/>
      <c r="AE519" s="94"/>
      <c r="AF519" s="94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  <c r="AA520" s="94"/>
      <c r="AB520" s="94"/>
      <c r="AC520" s="94"/>
      <c r="AD520" s="94"/>
      <c r="AE520" s="94"/>
      <c r="AF520" s="94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  <c r="AA521" s="94"/>
      <c r="AB521" s="94"/>
      <c r="AC521" s="94"/>
      <c r="AD521" s="94"/>
      <c r="AE521" s="94"/>
      <c r="AF521" s="94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4"/>
      <c r="AB522" s="94"/>
      <c r="AC522" s="94"/>
      <c r="AD522" s="94"/>
      <c r="AE522" s="94"/>
      <c r="AF522" s="94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  <c r="AA523" s="94"/>
      <c r="AB523" s="94"/>
      <c r="AC523" s="94"/>
      <c r="AD523" s="94"/>
      <c r="AE523" s="94"/>
      <c r="AF523" s="94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  <c r="AA524" s="94"/>
      <c r="AB524" s="94"/>
      <c r="AC524" s="94"/>
      <c r="AD524" s="94"/>
      <c r="AE524" s="94"/>
      <c r="AF524" s="94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4"/>
      <c r="AB525" s="94"/>
      <c r="AC525" s="94"/>
      <c r="AD525" s="94"/>
      <c r="AE525" s="94"/>
      <c r="AF525" s="94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  <c r="AA526" s="94"/>
      <c r="AB526" s="94"/>
      <c r="AC526" s="94"/>
      <c r="AD526" s="94"/>
      <c r="AE526" s="94"/>
      <c r="AF526" s="94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  <c r="AA527" s="94"/>
      <c r="AB527" s="94"/>
      <c r="AC527" s="94"/>
      <c r="AD527" s="94"/>
      <c r="AE527" s="94"/>
      <c r="AF527" s="94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  <c r="AA528" s="94"/>
      <c r="AB528" s="94"/>
      <c r="AC528" s="94"/>
      <c r="AD528" s="94"/>
      <c r="AE528" s="94"/>
      <c r="AF528" s="94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4"/>
      <c r="AB529" s="94"/>
      <c r="AC529" s="94"/>
      <c r="AD529" s="94"/>
      <c r="AE529" s="94"/>
      <c r="AF529" s="94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  <c r="AA530" s="94"/>
      <c r="AB530" s="94"/>
      <c r="AC530" s="94"/>
      <c r="AD530" s="94"/>
      <c r="AE530" s="94"/>
      <c r="AF530" s="94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4"/>
      <c r="AB531" s="94"/>
      <c r="AC531" s="94"/>
      <c r="AD531" s="94"/>
      <c r="AE531" s="94"/>
      <c r="AF531" s="94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  <c r="AA532" s="94"/>
      <c r="AB532" s="94"/>
      <c r="AC532" s="94"/>
      <c r="AD532" s="94"/>
      <c r="AE532" s="94"/>
      <c r="AF532" s="94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  <c r="AA533" s="94"/>
      <c r="AB533" s="94"/>
      <c r="AC533" s="94"/>
      <c r="AD533" s="94"/>
      <c r="AE533" s="94"/>
      <c r="AF533" s="94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4"/>
      <c r="AB534" s="94"/>
      <c r="AC534" s="94"/>
      <c r="AD534" s="94"/>
      <c r="AE534" s="94"/>
      <c r="AF534" s="94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  <c r="AA535" s="94"/>
      <c r="AB535" s="94"/>
      <c r="AC535" s="94"/>
      <c r="AD535" s="94"/>
      <c r="AE535" s="94"/>
      <c r="AF535" s="94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  <c r="AA536" s="94"/>
      <c r="AB536" s="94"/>
      <c r="AC536" s="94"/>
      <c r="AD536" s="94"/>
      <c r="AE536" s="94"/>
      <c r="AF536" s="94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4"/>
      <c r="AB537" s="94"/>
      <c r="AC537" s="94"/>
      <c r="AD537" s="94"/>
      <c r="AE537" s="94"/>
      <c r="AF537" s="94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  <c r="AA538" s="94"/>
      <c r="AB538" s="94"/>
      <c r="AC538" s="94"/>
      <c r="AD538" s="94"/>
      <c r="AE538" s="94"/>
      <c r="AF538" s="94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  <c r="AA539" s="94"/>
      <c r="AB539" s="94"/>
      <c r="AC539" s="94"/>
      <c r="AD539" s="94"/>
      <c r="AE539" s="94"/>
      <c r="AF539" s="94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  <c r="AA540" s="94"/>
      <c r="AB540" s="94"/>
      <c r="AC540" s="94"/>
      <c r="AD540" s="94"/>
      <c r="AE540" s="94"/>
      <c r="AF540" s="94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  <c r="AA541" s="94"/>
      <c r="AB541" s="94"/>
      <c r="AC541" s="94"/>
      <c r="AD541" s="94"/>
      <c r="AE541" s="94"/>
      <c r="AF541" s="94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  <c r="AA542" s="94"/>
      <c r="AB542" s="94"/>
      <c r="AC542" s="94"/>
      <c r="AD542" s="94"/>
      <c r="AE542" s="94"/>
      <c r="AF542" s="94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  <c r="AA543" s="94"/>
      <c r="AB543" s="94"/>
      <c r="AC543" s="94"/>
      <c r="AD543" s="94"/>
      <c r="AE543" s="94"/>
      <c r="AF543" s="94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4"/>
      <c r="AB544" s="94"/>
      <c r="AC544" s="94"/>
      <c r="AD544" s="94"/>
      <c r="AE544" s="94"/>
      <c r="AF544" s="94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  <c r="AA545" s="94"/>
      <c r="AB545" s="94"/>
      <c r="AC545" s="94"/>
      <c r="AD545" s="94"/>
      <c r="AE545" s="94"/>
      <c r="AF545" s="94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  <c r="AA546" s="94"/>
      <c r="AB546" s="94"/>
      <c r="AC546" s="94"/>
      <c r="AD546" s="94"/>
      <c r="AE546" s="94"/>
      <c r="AF546" s="94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  <c r="AA547" s="94"/>
      <c r="AB547" s="94"/>
      <c r="AC547" s="94"/>
      <c r="AD547" s="94"/>
      <c r="AE547" s="94"/>
      <c r="AF547" s="94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  <c r="AA548" s="94"/>
      <c r="AB548" s="94"/>
      <c r="AC548" s="94"/>
      <c r="AD548" s="94"/>
      <c r="AE548" s="94"/>
      <c r="AF548" s="94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  <c r="AA549" s="94"/>
      <c r="AB549" s="94"/>
      <c r="AC549" s="94"/>
      <c r="AD549" s="94"/>
      <c r="AE549" s="94"/>
      <c r="AF549" s="94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4"/>
      <c r="AB550" s="94"/>
      <c r="AC550" s="94"/>
      <c r="AD550" s="94"/>
      <c r="AE550" s="94"/>
      <c r="AF550" s="94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  <c r="AA551" s="94"/>
      <c r="AB551" s="94"/>
      <c r="AC551" s="94"/>
      <c r="AD551" s="94"/>
      <c r="AE551" s="94"/>
      <c r="AF551" s="94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  <c r="AA552" s="94"/>
      <c r="AB552" s="94"/>
      <c r="AC552" s="94"/>
      <c r="AD552" s="94"/>
      <c r="AE552" s="94"/>
      <c r="AF552" s="94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  <c r="AA553" s="94"/>
      <c r="AB553" s="94"/>
      <c r="AC553" s="94"/>
      <c r="AD553" s="94"/>
      <c r="AE553" s="94"/>
      <c r="AF553" s="94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4"/>
      <c r="AB554" s="94"/>
      <c r="AC554" s="94"/>
      <c r="AD554" s="94"/>
      <c r="AE554" s="94"/>
      <c r="AF554" s="94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  <c r="AA555" s="94"/>
      <c r="AB555" s="94"/>
      <c r="AC555" s="94"/>
      <c r="AD555" s="94"/>
      <c r="AE555" s="94"/>
      <c r="AF555" s="94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  <c r="AA556" s="94"/>
      <c r="AB556" s="94"/>
      <c r="AC556" s="94"/>
      <c r="AD556" s="94"/>
      <c r="AE556" s="94"/>
      <c r="AF556" s="94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  <c r="AA557" s="94"/>
      <c r="AB557" s="94"/>
      <c r="AC557" s="94"/>
      <c r="AD557" s="94"/>
      <c r="AE557" s="94"/>
      <c r="AF557" s="94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  <c r="AA558" s="94"/>
      <c r="AB558" s="94"/>
      <c r="AC558" s="94"/>
      <c r="AD558" s="94"/>
      <c r="AE558" s="94"/>
      <c r="AF558" s="94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  <c r="AA559" s="94"/>
      <c r="AB559" s="94"/>
      <c r="AC559" s="94"/>
      <c r="AD559" s="94"/>
      <c r="AE559" s="94"/>
      <c r="AF559" s="94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  <c r="AA560" s="94"/>
      <c r="AB560" s="94"/>
      <c r="AC560" s="94"/>
      <c r="AD560" s="94"/>
      <c r="AE560" s="94"/>
      <c r="AF560" s="94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4"/>
      <c r="AB561" s="94"/>
      <c r="AC561" s="94"/>
      <c r="AD561" s="94"/>
      <c r="AE561" s="94"/>
      <c r="AF561" s="94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  <c r="AA562" s="94"/>
      <c r="AB562" s="94"/>
      <c r="AC562" s="94"/>
      <c r="AD562" s="94"/>
      <c r="AE562" s="94"/>
      <c r="AF562" s="94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  <c r="AA563" s="94"/>
      <c r="AB563" s="94"/>
      <c r="AC563" s="94"/>
      <c r="AD563" s="94"/>
      <c r="AE563" s="94"/>
      <c r="AF563" s="94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  <c r="AA564" s="94"/>
      <c r="AB564" s="94"/>
      <c r="AC564" s="94"/>
      <c r="AD564" s="94"/>
      <c r="AE564" s="94"/>
      <c r="AF564" s="94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  <c r="AA565" s="94"/>
      <c r="AB565" s="94"/>
      <c r="AC565" s="94"/>
      <c r="AD565" s="94"/>
      <c r="AE565" s="94"/>
      <c r="AF565" s="94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  <c r="AA566" s="94"/>
      <c r="AB566" s="94"/>
      <c r="AC566" s="94"/>
      <c r="AD566" s="94"/>
      <c r="AE566" s="94"/>
      <c r="AF566" s="94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  <c r="AA567" s="94"/>
      <c r="AB567" s="94"/>
      <c r="AC567" s="94"/>
      <c r="AD567" s="94"/>
      <c r="AE567" s="94"/>
      <c r="AF567" s="94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4"/>
      <c r="AB568" s="94"/>
      <c r="AC568" s="94"/>
      <c r="AD568" s="94"/>
      <c r="AE568" s="94"/>
      <c r="AF568" s="94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  <c r="AA569" s="94"/>
      <c r="AB569" s="94"/>
      <c r="AC569" s="94"/>
      <c r="AD569" s="94"/>
      <c r="AE569" s="94"/>
      <c r="AF569" s="94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  <c r="AA570" s="94"/>
      <c r="AB570" s="94"/>
      <c r="AC570" s="94"/>
      <c r="AD570" s="94"/>
      <c r="AE570" s="94"/>
      <c r="AF570" s="94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4"/>
      <c r="AB571" s="94"/>
      <c r="AC571" s="94"/>
      <c r="AD571" s="94"/>
      <c r="AE571" s="94"/>
      <c r="AF571" s="94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  <c r="AA572" s="94"/>
      <c r="AB572" s="94"/>
      <c r="AC572" s="94"/>
      <c r="AD572" s="94"/>
      <c r="AE572" s="94"/>
      <c r="AF572" s="94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  <c r="AA573" s="94"/>
      <c r="AB573" s="94"/>
      <c r="AC573" s="94"/>
      <c r="AD573" s="94"/>
      <c r="AE573" s="94"/>
      <c r="AF573" s="94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  <c r="AA574" s="94"/>
      <c r="AB574" s="94"/>
      <c r="AC574" s="94"/>
      <c r="AD574" s="94"/>
      <c r="AE574" s="94"/>
      <c r="AF574" s="94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  <c r="AA575" s="94"/>
      <c r="AB575" s="94"/>
      <c r="AC575" s="94"/>
      <c r="AD575" s="94"/>
      <c r="AE575" s="94"/>
      <c r="AF575" s="94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4"/>
      <c r="AB576" s="94"/>
      <c r="AC576" s="94"/>
      <c r="AD576" s="94"/>
      <c r="AE576" s="94"/>
      <c r="AF576" s="94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  <c r="AA577" s="94"/>
      <c r="AB577" s="94"/>
      <c r="AC577" s="94"/>
      <c r="AD577" s="94"/>
      <c r="AE577" s="94"/>
      <c r="AF577" s="94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4"/>
      <c r="AB578" s="94"/>
      <c r="AC578" s="94"/>
      <c r="AD578" s="94"/>
      <c r="AE578" s="94"/>
      <c r="AF578" s="94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  <c r="AA579" s="94"/>
      <c r="AB579" s="94"/>
      <c r="AC579" s="94"/>
      <c r="AD579" s="94"/>
      <c r="AE579" s="94"/>
      <c r="AF579" s="94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  <c r="AA580" s="94"/>
      <c r="AB580" s="94"/>
      <c r="AC580" s="94"/>
      <c r="AD580" s="94"/>
      <c r="AE580" s="94"/>
      <c r="AF580" s="94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  <c r="AA581" s="94"/>
      <c r="AB581" s="94"/>
      <c r="AC581" s="94"/>
      <c r="AD581" s="94"/>
      <c r="AE581" s="94"/>
      <c r="AF581" s="94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  <c r="AA582" s="94"/>
      <c r="AB582" s="94"/>
      <c r="AC582" s="94"/>
      <c r="AD582" s="94"/>
      <c r="AE582" s="94"/>
      <c r="AF582" s="94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  <c r="AA583" s="94"/>
      <c r="AB583" s="94"/>
      <c r="AC583" s="94"/>
      <c r="AD583" s="94"/>
      <c r="AE583" s="94"/>
      <c r="AF583" s="94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  <c r="AA584" s="94"/>
      <c r="AB584" s="94"/>
      <c r="AC584" s="94"/>
      <c r="AD584" s="94"/>
      <c r="AE584" s="94"/>
      <c r="AF584" s="94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  <c r="AA585" s="94"/>
      <c r="AB585" s="94"/>
      <c r="AC585" s="94"/>
      <c r="AD585" s="94"/>
      <c r="AE585" s="94"/>
      <c r="AF585" s="94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4"/>
      <c r="AB586" s="94"/>
      <c r="AC586" s="94"/>
      <c r="AD586" s="94"/>
      <c r="AE586" s="94"/>
      <c r="AF586" s="94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  <c r="AA587" s="94"/>
      <c r="AB587" s="94"/>
      <c r="AC587" s="94"/>
      <c r="AD587" s="94"/>
      <c r="AE587" s="94"/>
      <c r="AF587" s="94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  <c r="AA588" s="94"/>
      <c r="AB588" s="94"/>
      <c r="AC588" s="94"/>
      <c r="AD588" s="94"/>
      <c r="AE588" s="94"/>
      <c r="AF588" s="94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  <c r="AA589" s="94"/>
      <c r="AB589" s="94"/>
      <c r="AC589" s="94"/>
      <c r="AD589" s="94"/>
      <c r="AE589" s="94"/>
      <c r="AF589" s="94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  <c r="AA590" s="94"/>
      <c r="AB590" s="94"/>
      <c r="AC590" s="94"/>
      <c r="AD590" s="94"/>
      <c r="AE590" s="94"/>
      <c r="AF590" s="94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4"/>
      <c r="AB591" s="94"/>
      <c r="AC591" s="94"/>
      <c r="AD591" s="94"/>
      <c r="AE591" s="94"/>
      <c r="AF591" s="94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  <c r="AA592" s="94"/>
      <c r="AB592" s="94"/>
      <c r="AC592" s="94"/>
      <c r="AD592" s="94"/>
      <c r="AE592" s="94"/>
      <c r="AF592" s="94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  <c r="AA593" s="94"/>
      <c r="AB593" s="94"/>
      <c r="AC593" s="94"/>
      <c r="AD593" s="94"/>
      <c r="AE593" s="94"/>
      <c r="AF593" s="94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4"/>
      <c r="AB594" s="94"/>
      <c r="AC594" s="94"/>
      <c r="AD594" s="94"/>
      <c r="AE594" s="94"/>
      <c r="AF594" s="94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4"/>
      <c r="AB595" s="94"/>
      <c r="AC595" s="94"/>
      <c r="AD595" s="94"/>
      <c r="AE595" s="94"/>
      <c r="AF595" s="94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  <c r="AA596" s="94"/>
      <c r="AB596" s="94"/>
      <c r="AC596" s="94"/>
      <c r="AD596" s="94"/>
      <c r="AE596" s="94"/>
      <c r="AF596" s="94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  <c r="AA597" s="94"/>
      <c r="AB597" s="94"/>
      <c r="AC597" s="94"/>
      <c r="AD597" s="94"/>
      <c r="AE597" s="94"/>
      <c r="AF597" s="94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  <c r="AA598" s="94"/>
      <c r="AB598" s="94"/>
      <c r="AC598" s="94"/>
      <c r="AD598" s="94"/>
      <c r="AE598" s="94"/>
      <c r="AF598" s="94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4"/>
      <c r="AB599" s="94"/>
      <c r="AC599" s="94"/>
      <c r="AD599" s="94"/>
      <c r="AE599" s="94"/>
      <c r="AF599" s="94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4"/>
      <c r="AB600" s="94"/>
      <c r="AC600" s="94"/>
      <c r="AD600" s="94"/>
      <c r="AE600" s="94"/>
      <c r="AF600" s="94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  <c r="AA601" s="94"/>
      <c r="AB601" s="94"/>
      <c r="AC601" s="94"/>
      <c r="AD601" s="94"/>
      <c r="AE601" s="94"/>
      <c r="AF601" s="94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  <c r="AA602" s="94"/>
      <c r="AB602" s="94"/>
      <c r="AC602" s="94"/>
      <c r="AD602" s="94"/>
      <c r="AE602" s="94"/>
      <c r="AF602" s="94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  <c r="AA603" s="94"/>
      <c r="AB603" s="94"/>
      <c r="AC603" s="94"/>
      <c r="AD603" s="94"/>
      <c r="AE603" s="94"/>
      <c r="AF603" s="94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  <c r="AA604" s="94"/>
      <c r="AB604" s="94"/>
      <c r="AC604" s="94"/>
      <c r="AD604" s="94"/>
      <c r="AE604" s="94"/>
      <c r="AF604" s="94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  <c r="AA605" s="94"/>
      <c r="AB605" s="94"/>
      <c r="AC605" s="94"/>
      <c r="AD605" s="94"/>
      <c r="AE605" s="94"/>
      <c r="AF605" s="94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  <c r="AA606" s="94"/>
      <c r="AB606" s="94"/>
      <c r="AC606" s="94"/>
      <c r="AD606" s="94"/>
      <c r="AE606" s="94"/>
      <c r="AF606" s="94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  <c r="AA607" s="94"/>
      <c r="AB607" s="94"/>
      <c r="AC607" s="94"/>
      <c r="AD607" s="94"/>
      <c r="AE607" s="94"/>
      <c r="AF607" s="94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  <c r="AA608" s="94"/>
      <c r="AB608" s="94"/>
      <c r="AC608" s="94"/>
      <c r="AD608" s="94"/>
      <c r="AE608" s="94"/>
      <c r="AF608" s="94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  <c r="AA609" s="94"/>
      <c r="AB609" s="94"/>
      <c r="AC609" s="94"/>
      <c r="AD609" s="94"/>
      <c r="AE609" s="94"/>
      <c r="AF609" s="94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  <c r="AA610" s="94"/>
      <c r="AB610" s="94"/>
      <c r="AC610" s="94"/>
      <c r="AD610" s="94"/>
      <c r="AE610" s="94"/>
      <c r="AF610" s="94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  <c r="AA611" s="94"/>
      <c r="AB611" s="94"/>
      <c r="AC611" s="94"/>
      <c r="AD611" s="94"/>
      <c r="AE611" s="94"/>
      <c r="AF611" s="94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  <c r="AA612" s="94"/>
      <c r="AB612" s="94"/>
      <c r="AC612" s="94"/>
      <c r="AD612" s="94"/>
      <c r="AE612" s="94"/>
      <c r="AF612" s="94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  <c r="AA613" s="94"/>
      <c r="AB613" s="94"/>
      <c r="AC613" s="94"/>
      <c r="AD613" s="94"/>
      <c r="AE613" s="94"/>
      <c r="AF613" s="94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  <c r="AA614" s="94"/>
      <c r="AB614" s="94"/>
      <c r="AC614" s="94"/>
      <c r="AD614" s="94"/>
      <c r="AE614" s="94"/>
      <c r="AF614" s="94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  <c r="AA615" s="94"/>
      <c r="AB615" s="94"/>
      <c r="AC615" s="94"/>
      <c r="AD615" s="94"/>
      <c r="AE615" s="94"/>
      <c r="AF615" s="94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  <c r="AA616" s="94"/>
      <c r="AB616" s="94"/>
      <c r="AC616" s="94"/>
      <c r="AD616" s="94"/>
      <c r="AE616" s="94"/>
      <c r="AF616" s="94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  <c r="AA617" s="94"/>
      <c r="AB617" s="94"/>
      <c r="AC617" s="94"/>
      <c r="AD617" s="94"/>
      <c r="AE617" s="94"/>
      <c r="AF617" s="94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  <c r="AA618" s="94"/>
      <c r="AB618" s="94"/>
      <c r="AC618" s="94"/>
      <c r="AD618" s="94"/>
      <c r="AE618" s="94"/>
      <c r="AF618" s="94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  <c r="AA619" s="94"/>
      <c r="AB619" s="94"/>
      <c r="AC619" s="94"/>
      <c r="AD619" s="94"/>
      <c r="AE619" s="94"/>
      <c r="AF619" s="94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  <c r="AA620" s="94"/>
      <c r="AB620" s="94"/>
      <c r="AC620" s="94"/>
      <c r="AD620" s="94"/>
      <c r="AE620" s="94"/>
      <c r="AF620" s="94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  <c r="AA621" s="94"/>
      <c r="AB621" s="94"/>
      <c r="AC621" s="94"/>
      <c r="AD621" s="94"/>
      <c r="AE621" s="94"/>
      <c r="AF621" s="94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  <c r="AA622" s="94"/>
      <c r="AB622" s="94"/>
      <c r="AC622" s="94"/>
      <c r="AD622" s="94"/>
      <c r="AE622" s="94"/>
      <c r="AF622" s="94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  <c r="AA623" s="94"/>
      <c r="AB623" s="94"/>
      <c r="AC623" s="94"/>
      <c r="AD623" s="94"/>
      <c r="AE623" s="94"/>
      <c r="AF623" s="94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  <c r="AA624" s="94"/>
      <c r="AB624" s="94"/>
      <c r="AC624" s="94"/>
      <c r="AD624" s="94"/>
      <c r="AE624" s="94"/>
      <c r="AF624" s="94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  <c r="AA625" s="94"/>
      <c r="AB625" s="94"/>
      <c r="AC625" s="94"/>
      <c r="AD625" s="94"/>
      <c r="AE625" s="94"/>
      <c r="AF625" s="94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  <c r="AA626" s="94"/>
      <c r="AB626" s="94"/>
      <c r="AC626" s="94"/>
      <c r="AD626" s="94"/>
      <c r="AE626" s="94"/>
      <c r="AF626" s="94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  <c r="AA627" s="94"/>
      <c r="AB627" s="94"/>
      <c r="AC627" s="94"/>
      <c r="AD627" s="94"/>
      <c r="AE627" s="94"/>
      <c r="AF627" s="94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  <c r="AA628" s="94"/>
      <c r="AB628" s="94"/>
      <c r="AC628" s="94"/>
      <c r="AD628" s="94"/>
      <c r="AE628" s="94"/>
      <c r="AF628" s="94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  <c r="AA629" s="94"/>
      <c r="AB629" s="94"/>
      <c r="AC629" s="94"/>
      <c r="AD629" s="94"/>
      <c r="AE629" s="94"/>
      <c r="AF629" s="94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  <c r="AA630" s="94"/>
      <c r="AB630" s="94"/>
      <c r="AC630" s="94"/>
      <c r="AD630" s="94"/>
      <c r="AE630" s="94"/>
      <c r="AF630" s="94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4"/>
      <c r="AB631" s="94"/>
      <c r="AC631" s="94"/>
      <c r="AD631" s="94"/>
      <c r="AE631" s="94"/>
      <c r="AF631" s="94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  <c r="AA632" s="94"/>
      <c r="AB632" s="94"/>
      <c r="AC632" s="94"/>
      <c r="AD632" s="94"/>
      <c r="AE632" s="94"/>
      <c r="AF632" s="94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  <c r="AA633" s="94"/>
      <c r="AB633" s="94"/>
      <c r="AC633" s="94"/>
      <c r="AD633" s="94"/>
      <c r="AE633" s="94"/>
      <c r="AF633" s="94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  <c r="AA634" s="94"/>
      <c r="AB634" s="94"/>
      <c r="AC634" s="94"/>
      <c r="AD634" s="94"/>
      <c r="AE634" s="94"/>
      <c r="AF634" s="94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  <c r="AA635" s="94"/>
      <c r="AB635" s="94"/>
      <c r="AC635" s="94"/>
      <c r="AD635" s="94"/>
      <c r="AE635" s="94"/>
      <c r="AF635" s="94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  <c r="AA636" s="94"/>
      <c r="AB636" s="94"/>
      <c r="AC636" s="94"/>
      <c r="AD636" s="94"/>
      <c r="AE636" s="94"/>
      <c r="AF636" s="94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  <c r="AA637" s="94"/>
      <c r="AB637" s="94"/>
      <c r="AC637" s="94"/>
      <c r="AD637" s="94"/>
      <c r="AE637" s="94"/>
      <c r="AF637" s="94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  <c r="AA638" s="94"/>
      <c r="AB638" s="94"/>
      <c r="AC638" s="94"/>
      <c r="AD638" s="94"/>
      <c r="AE638" s="94"/>
      <c r="AF638" s="94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  <c r="AA639" s="94"/>
      <c r="AB639" s="94"/>
      <c r="AC639" s="94"/>
      <c r="AD639" s="94"/>
      <c r="AE639" s="94"/>
      <c r="AF639" s="94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  <c r="AA640" s="94"/>
      <c r="AB640" s="94"/>
      <c r="AC640" s="94"/>
      <c r="AD640" s="94"/>
      <c r="AE640" s="94"/>
      <c r="AF640" s="94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  <c r="AA641" s="94"/>
      <c r="AB641" s="94"/>
      <c r="AC641" s="94"/>
      <c r="AD641" s="94"/>
      <c r="AE641" s="94"/>
      <c r="AF641" s="94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  <c r="AA642" s="94"/>
      <c r="AB642" s="94"/>
      <c r="AC642" s="94"/>
      <c r="AD642" s="94"/>
      <c r="AE642" s="94"/>
      <c r="AF642" s="94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  <c r="AA643" s="94"/>
      <c r="AB643" s="94"/>
      <c r="AC643" s="94"/>
      <c r="AD643" s="94"/>
      <c r="AE643" s="94"/>
      <c r="AF643" s="94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  <c r="AA644" s="94"/>
      <c r="AB644" s="94"/>
      <c r="AC644" s="94"/>
      <c r="AD644" s="94"/>
      <c r="AE644" s="94"/>
      <c r="AF644" s="94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  <c r="AA645" s="94"/>
      <c r="AB645" s="94"/>
      <c r="AC645" s="94"/>
      <c r="AD645" s="94"/>
      <c r="AE645" s="94"/>
      <c r="AF645" s="94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  <c r="AA646" s="94"/>
      <c r="AB646" s="94"/>
      <c r="AC646" s="94"/>
      <c r="AD646" s="94"/>
      <c r="AE646" s="94"/>
      <c r="AF646" s="94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  <c r="AA647" s="94"/>
      <c r="AB647" s="94"/>
      <c r="AC647" s="94"/>
      <c r="AD647" s="94"/>
      <c r="AE647" s="94"/>
      <c r="AF647" s="94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4"/>
      <c r="AB648" s="94"/>
      <c r="AC648" s="94"/>
      <c r="AD648" s="94"/>
      <c r="AE648" s="94"/>
      <c r="AF648" s="94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  <c r="AA649" s="94"/>
      <c r="AB649" s="94"/>
      <c r="AC649" s="94"/>
      <c r="AD649" s="94"/>
      <c r="AE649" s="94"/>
      <c r="AF649" s="94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  <c r="AA650" s="94"/>
      <c r="AB650" s="94"/>
      <c r="AC650" s="94"/>
      <c r="AD650" s="94"/>
      <c r="AE650" s="94"/>
      <c r="AF650" s="94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  <c r="AA651" s="94"/>
      <c r="AB651" s="94"/>
      <c r="AC651" s="94"/>
      <c r="AD651" s="94"/>
      <c r="AE651" s="94"/>
      <c r="AF651" s="94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  <c r="AA652" s="94"/>
      <c r="AB652" s="94"/>
      <c r="AC652" s="94"/>
      <c r="AD652" s="94"/>
      <c r="AE652" s="94"/>
      <c r="AF652" s="94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  <c r="AA653" s="94"/>
      <c r="AB653" s="94"/>
      <c r="AC653" s="94"/>
      <c r="AD653" s="94"/>
      <c r="AE653" s="94"/>
      <c r="AF653" s="94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  <c r="AA654" s="94"/>
      <c r="AB654" s="94"/>
      <c r="AC654" s="94"/>
      <c r="AD654" s="94"/>
      <c r="AE654" s="94"/>
      <c r="AF654" s="94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  <c r="AA655" s="94"/>
      <c r="AB655" s="94"/>
      <c r="AC655" s="94"/>
      <c r="AD655" s="94"/>
      <c r="AE655" s="94"/>
      <c r="AF655" s="94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  <c r="AA656" s="94"/>
      <c r="AB656" s="94"/>
      <c r="AC656" s="94"/>
      <c r="AD656" s="94"/>
      <c r="AE656" s="94"/>
      <c r="AF656" s="94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  <c r="AA657" s="94"/>
      <c r="AB657" s="94"/>
      <c r="AC657" s="94"/>
      <c r="AD657" s="94"/>
      <c r="AE657" s="94"/>
      <c r="AF657" s="94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  <c r="AA658" s="94"/>
      <c r="AB658" s="94"/>
      <c r="AC658" s="94"/>
      <c r="AD658" s="94"/>
      <c r="AE658" s="94"/>
      <c r="AF658" s="94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  <c r="AA659" s="94"/>
      <c r="AB659" s="94"/>
      <c r="AC659" s="94"/>
      <c r="AD659" s="94"/>
      <c r="AE659" s="94"/>
      <c r="AF659" s="94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  <c r="AA660" s="94"/>
      <c r="AB660" s="94"/>
      <c r="AC660" s="94"/>
      <c r="AD660" s="94"/>
      <c r="AE660" s="94"/>
      <c r="AF660" s="94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  <c r="AA661" s="94"/>
      <c r="AB661" s="94"/>
      <c r="AC661" s="94"/>
      <c r="AD661" s="94"/>
      <c r="AE661" s="94"/>
      <c r="AF661" s="94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  <c r="AA662" s="94"/>
      <c r="AB662" s="94"/>
      <c r="AC662" s="94"/>
      <c r="AD662" s="94"/>
      <c r="AE662" s="94"/>
      <c r="AF662" s="94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  <c r="AA663" s="94"/>
      <c r="AB663" s="94"/>
      <c r="AC663" s="94"/>
      <c r="AD663" s="94"/>
      <c r="AE663" s="94"/>
      <c r="AF663" s="94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  <c r="AA664" s="94"/>
      <c r="AB664" s="94"/>
      <c r="AC664" s="94"/>
      <c r="AD664" s="94"/>
      <c r="AE664" s="94"/>
      <c r="AF664" s="94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  <c r="AA665" s="94"/>
      <c r="AB665" s="94"/>
      <c r="AC665" s="94"/>
      <c r="AD665" s="94"/>
      <c r="AE665" s="94"/>
      <c r="AF665" s="94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  <c r="AA666" s="94"/>
      <c r="AB666" s="94"/>
      <c r="AC666" s="94"/>
      <c r="AD666" s="94"/>
      <c r="AE666" s="94"/>
      <c r="AF666" s="94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4"/>
      <c r="AB667" s="94"/>
      <c r="AC667" s="94"/>
      <c r="AD667" s="94"/>
      <c r="AE667" s="94"/>
      <c r="AF667" s="94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  <c r="AA668" s="94"/>
      <c r="AB668" s="94"/>
      <c r="AC668" s="94"/>
      <c r="AD668" s="94"/>
      <c r="AE668" s="94"/>
      <c r="AF668" s="94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  <c r="AA669" s="94"/>
      <c r="AB669" s="94"/>
      <c r="AC669" s="94"/>
      <c r="AD669" s="94"/>
      <c r="AE669" s="94"/>
      <c r="AF669" s="94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  <c r="AA670" s="94"/>
      <c r="AB670" s="94"/>
      <c r="AC670" s="94"/>
      <c r="AD670" s="94"/>
      <c r="AE670" s="94"/>
      <c r="AF670" s="94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  <c r="AA671" s="94"/>
      <c r="AB671" s="94"/>
      <c r="AC671" s="94"/>
      <c r="AD671" s="94"/>
      <c r="AE671" s="94"/>
      <c r="AF671" s="94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  <c r="AA672" s="94"/>
      <c r="AB672" s="94"/>
      <c r="AC672" s="94"/>
      <c r="AD672" s="94"/>
      <c r="AE672" s="94"/>
      <c r="AF672" s="94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  <c r="AA673" s="94"/>
      <c r="AB673" s="94"/>
      <c r="AC673" s="94"/>
      <c r="AD673" s="94"/>
      <c r="AE673" s="94"/>
      <c r="AF673" s="94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  <c r="AA674" s="94"/>
      <c r="AB674" s="94"/>
      <c r="AC674" s="94"/>
      <c r="AD674" s="94"/>
      <c r="AE674" s="94"/>
      <c r="AF674" s="94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  <c r="AA675" s="94"/>
      <c r="AB675" s="94"/>
      <c r="AC675" s="94"/>
      <c r="AD675" s="94"/>
      <c r="AE675" s="94"/>
      <c r="AF675" s="94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4"/>
      <c r="AB676" s="94"/>
      <c r="AC676" s="94"/>
      <c r="AD676" s="94"/>
      <c r="AE676" s="94"/>
      <c r="AF676" s="94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  <c r="AA677" s="94"/>
      <c r="AB677" s="94"/>
      <c r="AC677" s="94"/>
      <c r="AD677" s="94"/>
      <c r="AE677" s="94"/>
      <c r="AF677" s="94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  <c r="AA678" s="94"/>
      <c r="AB678" s="94"/>
      <c r="AC678" s="94"/>
      <c r="AD678" s="94"/>
      <c r="AE678" s="94"/>
      <c r="AF678" s="94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  <c r="AA679" s="94"/>
      <c r="AB679" s="94"/>
      <c r="AC679" s="94"/>
      <c r="AD679" s="94"/>
      <c r="AE679" s="94"/>
      <c r="AF679" s="94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  <c r="AA680" s="94"/>
      <c r="AB680" s="94"/>
      <c r="AC680" s="94"/>
      <c r="AD680" s="94"/>
      <c r="AE680" s="94"/>
      <c r="AF680" s="94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  <c r="AA681" s="94"/>
      <c r="AB681" s="94"/>
      <c r="AC681" s="94"/>
      <c r="AD681" s="94"/>
      <c r="AE681" s="94"/>
      <c r="AF681" s="94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  <c r="AA682" s="94"/>
      <c r="AB682" s="94"/>
      <c r="AC682" s="94"/>
      <c r="AD682" s="94"/>
      <c r="AE682" s="94"/>
      <c r="AF682" s="94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  <c r="AA683" s="94"/>
      <c r="AB683" s="94"/>
      <c r="AC683" s="94"/>
      <c r="AD683" s="94"/>
      <c r="AE683" s="94"/>
      <c r="AF683" s="94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  <c r="AA684" s="94"/>
      <c r="AB684" s="94"/>
      <c r="AC684" s="94"/>
      <c r="AD684" s="94"/>
      <c r="AE684" s="94"/>
      <c r="AF684" s="94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  <c r="AA685" s="94"/>
      <c r="AB685" s="94"/>
      <c r="AC685" s="94"/>
      <c r="AD685" s="94"/>
      <c r="AE685" s="94"/>
      <c r="AF685" s="94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  <c r="AA686" s="94"/>
      <c r="AB686" s="94"/>
      <c r="AC686" s="94"/>
      <c r="AD686" s="94"/>
      <c r="AE686" s="94"/>
      <c r="AF686" s="94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  <c r="AA687" s="94"/>
      <c r="AB687" s="94"/>
      <c r="AC687" s="94"/>
      <c r="AD687" s="94"/>
      <c r="AE687" s="94"/>
      <c r="AF687" s="94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  <c r="AA688" s="94"/>
      <c r="AB688" s="94"/>
      <c r="AC688" s="94"/>
      <c r="AD688" s="94"/>
      <c r="AE688" s="94"/>
      <c r="AF688" s="94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  <c r="AA689" s="94"/>
      <c r="AB689" s="94"/>
      <c r="AC689" s="94"/>
      <c r="AD689" s="94"/>
      <c r="AE689" s="94"/>
      <c r="AF689" s="94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  <c r="AA690" s="94"/>
      <c r="AB690" s="94"/>
      <c r="AC690" s="94"/>
      <c r="AD690" s="94"/>
      <c r="AE690" s="94"/>
      <c r="AF690" s="94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  <c r="AA691" s="94"/>
      <c r="AB691" s="94"/>
      <c r="AC691" s="94"/>
      <c r="AD691" s="94"/>
      <c r="AE691" s="94"/>
      <c r="AF691" s="94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  <c r="AA692" s="94"/>
      <c r="AB692" s="94"/>
      <c r="AC692" s="94"/>
      <c r="AD692" s="94"/>
      <c r="AE692" s="94"/>
      <c r="AF692" s="94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  <c r="AA693" s="94"/>
      <c r="AB693" s="94"/>
      <c r="AC693" s="94"/>
      <c r="AD693" s="94"/>
      <c r="AE693" s="94"/>
      <c r="AF693" s="94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  <c r="AA694" s="94"/>
      <c r="AB694" s="94"/>
      <c r="AC694" s="94"/>
      <c r="AD694" s="94"/>
      <c r="AE694" s="94"/>
      <c r="AF694" s="94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  <c r="AA695" s="94"/>
      <c r="AB695" s="94"/>
      <c r="AC695" s="94"/>
      <c r="AD695" s="94"/>
      <c r="AE695" s="94"/>
      <c r="AF695" s="94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  <c r="AA696" s="94"/>
      <c r="AB696" s="94"/>
      <c r="AC696" s="94"/>
      <c r="AD696" s="94"/>
      <c r="AE696" s="94"/>
      <c r="AF696" s="94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  <c r="AA697" s="94"/>
      <c r="AB697" s="94"/>
      <c r="AC697" s="94"/>
      <c r="AD697" s="94"/>
      <c r="AE697" s="94"/>
      <c r="AF697" s="94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  <c r="AA698" s="94"/>
      <c r="AB698" s="94"/>
      <c r="AC698" s="94"/>
      <c r="AD698" s="94"/>
      <c r="AE698" s="94"/>
      <c r="AF698" s="94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  <c r="AA699" s="94"/>
      <c r="AB699" s="94"/>
      <c r="AC699" s="94"/>
      <c r="AD699" s="94"/>
      <c r="AE699" s="94"/>
      <c r="AF699" s="94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  <c r="AA700" s="94"/>
      <c r="AB700" s="94"/>
      <c r="AC700" s="94"/>
      <c r="AD700" s="94"/>
      <c r="AE700" s="94"/>
      <c r="AF700" s="94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  <c r="AA701" s="94"/>
      <c r="AB701" s="94"/>
      <c r="AC701" s="94"/>
      <c r="AD701" s="94"/>
      <c r="AE701" s="94"/>
      <c r="AF701" s="94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  <c r="AA702" s="94"/>
      <c r="AB702" s="94"/>
      <c r="AC702" s="94"/>
      <c r="AD702" s="94"/>
      <c r="AE702" s="94"/>
      <c r="AF702" s="94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  <c r="AA703" s="94"/>
      <c r="AB703" s="94"/>
      <c r="AC703" s="94"/>
      <c r="AD703" s="94"/>
      <c r="AE703" s="94"/>
      <c r="AF703" s="94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  <c r="AA704" s="94"/>
      <c r="AB704" s="94"/>
      <c r="AC704" s="94"/>
      <c r="AD704" s="94"/>
      <c r="AE704" s="94"/>
      <c r="AF704" s="94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  <c r="AA705" s="94"/>
      <c r="AB705" s="94"/>
      <c r="AC705" s="94"/>
      <c r="AD705" s="94"/>
      <c r="AE705" s="94"/>
      <c r="AF705" s="94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  <c r="AA706" s="94"/>
      <c r="AB706" s="94"/>
      <c r="AC706" s="94"/>
      <c r="AD706" s="94"/>
      <c r="AE706" s="94"/>
      <c r="AF706" s="94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  <c r="AA707" s="94"/>
      <c r="AB707" s="94"/>
      <c r="AC707" s="94"/>
      <c r="AD707" s="94"/>
      <c r="AE707" s="94"/>
      <c r="AF707" s="94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  <c r="AA708" s="94"/>
      <c r="AB708" s="94"/>
      <c r="AC708" s="94"/>
      <c r="AD708" s="94"/>
      <c r="AE708" s="94"/>
      <c r="AF708" s="94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  <c r="AA709" s="94"/>
      <c r="AB709" s="94"/>
      <c r="AC709" s="94"/>
      <c r="AD709" s="94"/>
      <c r="AE709" s="94"/>
      <c r="AF709" s="94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  <c r="AA710" s="94"/>
      <c r="AB710" s="94"/>
      <c r="AC710" s="94"/>
      <c r="AD710" s="94"/>
      <c r="AE710" s="94"/>
      <c r="AF710" s="94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  <c r="AA711" s="94"/>
      <c r="AB711" s="94"/>
      <c r="AC711" s="94"/>
      <c r="AD711" s="94"/>
      <c r="AE711" s="94"/>
      <c r="AF711" s="94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  <c r="AA712" s="94"/>
      <c r="AB712" s="94"/>
      <c r="AC712" s="94"/>
      <c r="AD712" s="94"/>
      <c r="AE712" s="94"/>
      <c r="AF712" s="94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  <c r="AA713" s="94"/>
      <c r="AB713" s="94"/>
      <c r="AC713" s="94"/>
      <c r="AD713" s="94"/>
      <c r="AE713" s="94"/>
      <c r="AF713" s="94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  <c r="AA714" s="94"/>
      <c r="AB714" s="94"/>
      <c r="AC714" s="94"/>
      <c r="AD714" s="94"/>
      <c r="AE714" s="94"/>
      <c r="AF714" s="94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  <c r="AA715" s="94"/>
      <c r="AB715" s="94"/>
      <c r="AC715" s="94"/>
      <c r="AD715" s="94"/>
      <c r="AE715" s="94"/>
      <c r="AF715" s="94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  <c r="AA716" s="94"/>
      <c r="AB716" s="94"/>
      <c r="AC716" s="94"/>
      <c r="AD716" s="94"/>
      <c r="AE716" s="94"/>
      <c r="AF716" s="94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  <c r="AA717" s="94"/>
      <c r="AB717" s="94"/>
      <c r="AC717" s="94"/>
      <c r="AD717" s="94"/>
      <c r="AE717" s="94"/>
      <c r="AF717" s="94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  <c r="AA718" s="94"/>
      <c r="AB718" s="94"/>
      <c r="AC718" s="94"/>
      <c r="AD718" s="94"/>
      <c r="AE718" s="94"/>
      <c r="AF718" s="94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  <c r="AA719" s="94"/>
      <c r="AB719" s="94"/>
      <c r="AC719" s="94"/>
      <c r="AD719" s="94"/>
      <c r="AE719" s="94"/>
      <c r="AF719" s="94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  <c r="AA720" s="94"/>
      <c r="AB720" s="94"/>
      <c r="AC720" s="94"/>
      <c r="AD720" s="94"/>
      <c r="AE720" s="94"/>
      <c r="AF720" s="94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  <c r="AA721" s="94"/>
      <c r="AB721" s="94"/>
      <c r="AC721" s="94"/>
      <c r="AD721" s="94"/>
      <c r="AE721" s="94"/>
      <c r="AF721" s="94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  <c r="AA722" s="94"/>
      <c r="AB722" s="94"/>
      <c r="AC722" s="94"/>
      <c r="AD722" s="94"/>
      <c r="AE722" s="94"/>
      <c r="AF722" s="94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  <c r="AA723" s="94"/>
      <c r="AB723" s="94"/>
      <c r="AC723" s="94"/>
      <c r="AD723" s="94"/>
      <c r="AE723" s="94"/>
      <c r="AF723" s="94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  <c r="AA724" s="94"/>
      <c r="AB724" s="94"/>
      <c r="AC724" s="94"/>
      <c r="AD724" s="94"/>
      <c r="AE724" s="94"/>
      <c r="AF724" s="94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  <c r="AA725" s="94"/>
      <c r="AB725" s="94"/>
      <c r="AC725" s="94"/>
      <c r="AD725" s="94"/>
      <c r="AE725" s="94"/>
      <c r="AF725" s="94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  <c r="AA726" s="94"/>
      <c r="AB726" s="94"/>
      <c r="AC726" s="94"/>
      <c r="AD726" s="94"/>
      <c r="AE726" s="94"/>
      <c r="AF726" s="94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  <c r="AA727" s="94"/>
      <c r="AB727" s="94"/>
      <c r="AC727" s="94"/>
      <c r="AD727" s="94"/>
      <c r="AE727" s="94"/>
      <c r="AF727" s="94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  <c r="AA728" s="94"/>
      <c r="AB728" s="94"/>
      <c r="AC728" s="94"/>
      <c r="AD728" s="94"/>
      <c r="AE728" s="94"/>
      <c r="AF728" s="94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  <c r="AA729" s="94"/>
      <c r="AB729" s="94"/>
      <c r="AC729" s="94"/>
      <c r="AD729" s="94"/>
      <c r="AE729" s="94"/>
      <c r="AF729" s="94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  <c r="AA730" s="94"/>
      <c r="AB730" s="94"/>
      <c r="AC730" s="94"/>
      <c r="AD730" s="94"/>
      <c r="AE730" s="94"/>
      <c r="AF730" s="94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  <c r="AA731" s="94"/>
      <c r="AB731" s="94"/>
      <c r="AC731" s="94"/>
      <c r="AD731" s="94"/>
      <c r="AE731" s="94"/>
      <c r="AF731" s="94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  <c r="AA732" s="94"/>
      <c r="AB732" s="94"/>
      <c r="AC732" s="94"/>
      <c r="AD732" s="94"/>
      <c r="AE732" s="94"/>
      <c r="AF732" s="94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  <c r="AA733" s="94"/>
      <c r="AB733" s="94"/>
      <c r="AC733" s="94"/>
      <c r="AD733" s="94"/>
      <c r="AE733" s="94"/>
      <c r="AF733" s="94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  <c r="AA734" s="94"/>
      <c r="AB734" s="94"/>
      <c r="AC734" s="94"/>
      <c r="AD734" s="94"/>
      <c r="AE734" s="94"/>
      <c r="AF734" s="94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  <c r="AA735" s="94"/>
      <c r="AB735" s="94"/>
      <c r="AC735" s="94"/>
      <c r="AD735" s="94"/>
      <c r="AE735" s="94"/>
      <c r="AF735" s="94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  <c r="AA736" s="94"/>
      <c r="AB736" s="94"/>
      <c r="AC736" s="94"/>
      <c r="AD736" s="94"/>
      <c r="AE736" s="94"/>
      <c r="AF736" s="94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  <c r="AA737" s="94"/>
      <c r="AB737" s="94"/>
      <c r="AC737" s="94"/>
      <c r="AD737" s="94"/>
      <c r="AE737" s="94"/>
      <c r="AF737" s="94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  <c r="AA738" s="94"/>
      <c r="AB738" s="94"/>
      <c r="AC738" s="94"/>
      <c r="AD738" s="94"/>
      <c r="AE738" s="94"/>
      <c r="AF738" s="94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  <c r="AA739" s="94"/>
      <c r="AB739" s="94"/>
      <c r="AC739" s="94"/>
      <c r="AD739" s="94"/>
      <c r="AE739" s="94"/>
      <c r="AF739" s="94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  <c r="AA740" s="94"/>
      <c r="AB740" s="94"/>
      <c r="AC740" s="94"/>
      <c r="AD740" s="94"/>
      <c r="AE740" s="94"/>
      <c r="AF740" s="94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  <c r="AA741" s="94"/>
      <c r="AB741" s="94"/>
      <c r="AC741" s="94"/>
      <c r="AD741" s="94"/>
      <c r="AE741" s="94"/>
      <c r="AF741" s="94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  <c r="AA742" s="94"/>
      <c r="AB742" s="94"/>
      <c r="AC742" s="94"/>
      <c r="AD742" s="94"/>
      <c r="AE742" s="94"/>
      <c r="AF742" s="94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  <c r="AA743" s="94"/>
      <c r="AB743" s="94"/>
      <c r="AC743" s="94"/>
      <c r="AD743" s="94"/>
      <c r="AE743" s="94"/>
      <c r="AF743" s="94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  <c r="AA744" s="94"/>
      <c r="AB744" s="94"/>
      <c r="AC744" s="94"/>
      <c r="AD744" s="94"/>
      <c r="AE744" s="94"/>
      <c r="AF744" s="94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  <c r="AA745" s="94"/>
      <c r="AB745" s="94"/>
      <c r="AC745" s="94"/>
      <c r="AD745" s="94"/>
      <c r="AE745" s="94"/>
      <c r="AF745" s="94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  <c r="AA746" s="94"/>
      <c r="AB746" s="94"/>
      <c r="AC746" s="94"/>
      <c r="AD746" s="94"/>
      <c r="AE746" s="94"/>
      <c r="AF746" s="94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  <c r="AA747" s="94"/>
      <c r="AB747" s="94"/>
      <c r="AC747" s="94"/>
      <c r="AD747" s="94"/>
      <c r="AE747" s="94"/>
      <c r="AF747" s="94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  <c r="AA748" s="94"/>
      <c r="AB748" s="94"/>
      <c r="AC748" s="94"/>
      <c r="AD748" s="94"/>
      <c r="AE748" s="94"/>
      <c r="AF748" s="94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  <c r="AA749" s="94"/>
      <c r="AB749" s="94"/>
      <c r="AC749" s="94"/>
      <c r="AD749" s="94"/>
      <c r="AE749" s="94"/>
      <c r="AF749" s="94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  <c r="AA750" s="94"/>
      <c r="AB750" s="94"/>
      <c r="AC750" s="94"/>
      <c r="AD750" s="94"/>
      <c r="AE750" s="94"/>
      <c r="AF750" s="94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  <c r="AA751" s="94"/>
      <c r="AB751" s="94"/>
      <c r="AC751" s="94"/>
      <c r="AD751" s="94"/>
      <c r="AE751" s="94"/>
      <c r="AF751" s="94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  <c r="AA752" s="94"/>
      <c r="AB752" s="94"/>
      <c r="AC752" s="94"/>
      <c r="AD752" s="94"/>
      <c r="AE752" s="94"/>
      <c r="AF752" s="94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  <c r="AA753" s="94"/>
      <c r="AB753" s="94"/>
      <c r="AC753" s="94"/>
      <c r="AD753" s="94"/>
      <c r="AE753" s="94"/>
      <c r="AF753" s="94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  <c r="AA754" s="94"/>
      <c r="AB754" s="94"/>
      <c r="AC754" s="94"/>
      <c r="AD754" s="94"/>
      <c r="AE754" s="94"/>
      <c r="AF754" s="94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  <c r="AA755" s="94"/>
      <c r="AB755" s="94"/>
      <c r="AC755" s="94"/>
      <c r="AD755" s="94"/>
      <c r="AE755" s="94"/>
      <c r="AF755" s="94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  <c r="AA756" s="94"/>
      <c r="AB756" s="94"/>
      <c r="AC756" s="94"/>
      <c r="AD756" s="94"/>
      <c r="AE756" s="94"/>
      <c r="AF756" s="94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  <c r="AA757" s="94"/>
      <c r="AB757" s="94"/>
      <c r="AC757" s="94"/>
      <c r="AD757" s="94"/>
      <c r="AE757" s="94"/>
      <c r="AF757" s="94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  <c r="AA758" s="94"/>
      <c r="AB758" s="94"/>
      <c r="AC758" s="94"/>
      <c r="AD758" s="94"/>
      <c r="AE758" s="94"/>
      <c r="AF758" s="94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  <c r="AA759" s="94"/>
      <c r="AB759" s="94"/>
      <c r="AC759" s="94"/>
      <c r="AD759" s="94"/>
      <c r="AE759" s="94"/>
      <c r="AF759" s="94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  <c r="AA760" s="94"/>
      <c r="AB760" s="94"/>
      <c r="AC760" s="94"/>
      <c r="AD760" s="94"/>
      <c r="AE760" s="94"/>
      <c r="AF760" s="94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  <c r="AA761" s="94"/>
      <c r="AB761" s="94"/>
      <c r="AC761" s="94"/>
      <c r="AD761" s="94"/>
      <c r="AE761" s="94"/>
      <c r="AF761" s="94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  <c r="AA762" s="94"/>
      <c r="AB762" s="94"/>
      <c r="AC762" s="94"/>
      <c r="AD762" s="94"/>
      <c r="AE762" s="94"/>
      <c r="AF762" s="94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  <c r="AA763" s="94"/>
      <c r="AB763" s="94"/>
      <c r="AC763" s="94"/>
      <c r="AD763" s="94"/>
      <c r="AE763" s="94"/>
      <c r="AF763" s="94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  <c r="AA764" s="94"/>
      <c r="AB764" s="94"/>
      <c r="AC764" s="94"/>
      <c r="AD764" s="94"/>
      <c r="AE764" s="94"/>
      <c r="AF764" s="94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  <c r="AA765" s="94"/>
      <c r="AB765" s="94"/>
      <c r="AC765" s="94"/>
      <c r="AD765" s="94"/>
      <c r="AE765" s="94"/>
      <c r="AF765" s="94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  <c r="AA766" s="94"/>
      <c r="AB766" s="94"/>
      <c r="AC766" s="94"/>
      <c r="AD766" s="94"/>
      <c r="AE766" s="94"/>
      <c r="AF766" s="94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  <c r="AA767" s="94"/>
      <c r="AB767" s="94"/>
      <c r="AC767" s="94"/>
      <c r="AD767" s="94"/>
      <c r="AE767" s="94"/>
      <c r="AF767" s="94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  <c r="AA768" s="94"/>
      <c r="AB768" s="94"/>
      <c r="AC768" s="94"/>
      <c r="AD768" s="94"/>
      <c r="AE768" s="94"/>
      <c r="AF768" s="94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  <c r="AA769" s="94"/>
      <c r="AB769" s="94"/>
      <c r="AC769" s="94"/>
      <c r="AD769" s="94"/>
      <c r="AE769" s="94"/>
      <c r="AF769" s="94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  <c r="AA770" s="94"/>
      <c r="AB770" s="94"/>
      <c r="AC770" s="94"/>
      <c r="AD770" s="94"/>
      <c r="AE770" s="94"/>
      <c r="AF770" s="94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  <c r="AA771" s="94"/>
      <c r="AB771" s="94"/>
      <c r="AC771" s="94"/>
      <c r="AD771" s="94"/>
      <c r="AE771" s="94"/>
      <c r="AF771" s="94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  <c r="AA772" s="94"/>
      <c r="AB772" s="94"/>
      <c r="AC772" s="94"/>
      <c r="AD772" s="94"/>
      <c r="AE772" s="94"/>
      <c r="AF772" s="94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  <c r="AA773" s="94"/>
      <c r="AB773" s="94"/>
      <c r="AC773" s="94"/>
      <c r="AD773" s="94"/>
      <c r="AE773" s="94"/>
      <c r="AF773" s="94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  <c r="AA774" s="94"/>
      <c r="AB774" s="94"/>
      <c r="AC774" s="94"/>
      <c r="AD774" s="94"/>
      <c r="AE774" s="94"/>
      <c r="AF774" s="94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  <c r="AA775" s="94"/>
      <c r="AB775" s="94"/>
      <c r="AC775" s="94"/>
      <c r="AD775" s="94"/>
      <c r="AE775" s="94"/>
      <c r="AF775" s="94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  <c r="AA776" s="94"/>
      <c r="AB776" s="94"/>
      <c r="AC776" s="94"/>
      <c r="AD776" s="94"/>
      <c r="AE776" s="94"/>
      <c r="AF776" s="94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  <c r="AA777" s="94"/>
      <c r="AB777" s="94"/>
      <c r="AC777" s="94"/>
      <c r="AD777" s="94"/>
      <c r="AE777" s="94"/>
      <c r="AF777" s="94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  <c r="AA778" s="94"/>
      <c r="AB778" s="94"/>
      <c r="AC778" s="94"/>
      <c r="AD778" s="94"/>
      <c r="AE778" s="94"/>
      <c r="AF778" s="94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  <c r="AA779" s="94"/>
      <c r="AB779" s="94"/>
      <c r="AC779" s="94"/>
      <c r="AD779" s="94"/>
      <c r="AE779" s="94"/>
      <c r="AF779" s="94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  <c r="AA780" s="94"/>
      <c r="AB780" s="94"/>
      <c r="AC780" s="94"/>
      <c r="AD780" s="94"/>
      <c r="AE780" s="94"/>
      <c r="AF780" s="94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  <c r="AA781" s="94"/>
      <c r="AB781" s="94"/>
      <c r="AC781" s="94"/>
      <c r="AD781" s="94"/>
      <c r="AE781" s="94"/>
      <c r="AF781" s="94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  <c r="AA782" s="94"/>
      <c r="AB782" s="94"/>
      <c r="AC782" s="94"/>
      <c r="AD782" s="94"/>
      <c r="AE782" s="94"/>
      <c r="AF782" s="94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  <c r="AA783" s="94"/>
      <c r="AB783" s="94"/>
      <c r="AC783" s="94"/>
      <c r="AD783" s="94"/>
      <c r="AE783" s="94"/>
      <c r="AF783" s="94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  <c r="AA784" s="94"/>
      <c r="AB784" s="94"/>
      <c r="AC784" s="94"/>
      <c r="AD784" s="94"/>
      <c r="AE784" s="94"/>
      <c r="AF784" s="94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  <c r="AA785" s="94"/>
      <c r="AB785" s="94"/>
      <c r="AC785" s="94"/>
      <c r="AD785" s="94"/>
      <c r="AE785" s="94"/>
      <c r="AF785" s="94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  <c r="AA786" s="94"/>
      <c r="AB786" s="94"/>
      <c r="AC786" s="94"/>
      <c r="AD786" s="94"/>
      <c r="AE786" s="94"/>
      <c r="AF786" s="94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  <c r="AA787" s="94"/>
      <c r="AB787" s="94"/>
      <c r="AC787" s="94"/>
      <c r="AD787" s="94"/>
      <c r="AE787" s="94"/>
      <c r="AF787" s="94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  <c r="AA788" s="94"/>
      <c r="AB788" s="94"/>
      <c r="AC788" s="94"/>
      <c r="AD788" s="94"/>
      <c r="AE788" s="94"/>
      <c r="AF788" s="94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  <c r="AA789" s="94"/>
      <c r="AB789" s="94"/>
      <c r="AC789" s="94"/>
      <c r="AD789" s="94"/>
      <c r="AE789" s="94"/>
      <c r="AF789" s="94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  <c r="AA790" s="94"/>
      <c r="AB790" s="94"/>
      <c r="AC790" s="94"/>
      <c r="AD790" s="94"/>
      <c r="AE790" s="94"/>
      <c r="AF790" s="94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  <c r="AA791" s="94"/>
      <c r="AB791" s="94"/>
      <c r="AC791" s="94"/>
      <c r="AD791" s="94"/>
      <c r="AE791" s="94"/>
      <c r="AF791" s="94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  <c r="AA792" s="94"/>
      <c r="AB792" s="94"/>
      <c r="AC792" s="94"/>
      <c r="AD792" s="94"/>
      <c r="AE792" s="94"/>
      <c r="AF792" s="94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  <c r="AA793" s="94"/>
      <c r="AB793" s="94"/>
      <c r="AC793" s="94"/>
      <c r="AD793" s="94"/>
      <c r="AE793" s="94"/>
      <c r="AF793" s="94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  <c r="AA794" s="94"/>
      <c r="AB794" s="94"/>
      <c r="AC794" s="94"/>
      <c r="AD794" s="94"/>
      <c r="AE794" s="94"/>
      <c r="AF794" s="94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  <c r="AA795" s="94"/>
      <c r="AB795" s="94"/>
      <c r="AC795" s="94"/>
      <c r="AD795" s="94"/>
      <c r="AE795" s="94"/>
      <c r="AF795" s="94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  <c r="AA796" s="94"/>
      <c r="AB796" s="94"/>
      <c r="AC796" s="94"/>
      <c r="AD796" s="94"/>
      <c r="AE796" s="94"/>
      <c r="AF796" s="94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  <c r="AA797" s="94"/>
      <c r="AB797" s="94"/>
      <c r="AC797" s="94"/>
      <c r="AD797" s="94"/>
      <c r="AE797" s="94"/>
      <c r="AF797" s="94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  <c r="AA798" s="94"/>
      <c r="AB798" s="94"/>
      <c r="AC798" s="94"/>
      <c r="AD798" s="94"/>
      <c r="AE798" s="94"/>
      <c r="AF798" s="94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  <c r="AA799" s="94"/>
      <c r="AB799" s="94"/>
      <c r="AC799" s="94"/>
      <c r="AD799" s="94"/>
      <c r="AE799" s="94"/>
      <c r="AF799" s="94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  <c r="AA800" s="94"/>
      <c r="AB800" s="94"/>
      <c r="AC800" s="94"/>
      <c r="AD800" s="94"/>
      <c r="AE800" s="94"/>
      <c r="AF800" s="94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  <c r="AA801" s="94"/>
      <c r="AB801" s="94"/>
      <c r="AC801" s="94"/>
      <c r="AD801" s="94"/>
      <c r="AE801" s="94"/>
      <c r="AF801" s="94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  <c r="AA802" s="94"/>
      <c r="AB802" s="94"/>
      <c r="AC802" s="94"/>
      <c r="AD802" s="94"/>
      <c r="AE802" s="94"/>
      <c r="AF802" s="94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  <c r="AA803" s="94"/>
      <c r="AB803" s="94"/>
      <c r="AC803" s="94"/>
      <c r="AD803" s="94"/>
      <c r="AE803" s="94"/>
      <c r="AF803" s="94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  <c r="AA804" s="94"/>
      <c r="AB804" s="94"/>
      <c r="AC804" s="94"/>
      <c r="AD804" s="94"/>
      <c r="AE804" s="94"/>
      <c r="AF804" s="94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  <c r="AA805" s="94"/>
      <c r="AB805" s="94"/>
      <c r="AC805" s="94"/>
      <c r="AD805" s="94"/>
      <c r="AE805" s="94"/>
      <c r="AF805" s="94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  <c r="AA806" s="94"/>
      <c r="AB806" s="94"/>
      <c r="AC806" s="94"/>
      <c r="AD806" s="94"/>
      <c r="AE806" s="94"/>
      <c r="AF806" s="94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  <c r="AA807" s="94"/>
      <c r="AB807" s="94"/>
      <c r="AC807" s="94"/>
      <c r="AD807" s="94"/>
      <c r="AE807" s="94"/>
      <c r="AF807" s="94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  <c r="AA808" s="94"/>
      <c r="AB808" s="94"/>
      <c r="AC808" s="94"/>
      <c r="AD808" s="94"/>
      <c r="AE808" s="94"/>
      <c r="AF808" s="94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  <c r="AA809" s="94"/>
      <c r="AB809" s="94"/>
      <c r="AC809" s="94"/>
      <c r="AD809" s="94"/>
      <c r="AE809" s="94"/>
      <c r="AF809" s="94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  <c r="AA810" s="94"/>
      <c r="AB810" s="94"/>
      <c r="AC810" s="94"/>
      <c r="AD810" s="94"/>
      <c r="AE810" s="94"/>
      <c r="AF810" s="94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  <c r="AA811" s="94"/>
      <c r="AB811" s="94"/>
      <c r="AC811" s="94"/>
      <c r="AD811" s="94"/>
      <c r="AE811" s="94"/>
      <c r="AF811" s="94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  <c r="AA812" s="94"/>
      <c r="AB812" s="94"/>
      <c r="AC812" s="94"/>
      <c r="AD812" s="94"/>
      <c r="AE812" s="94"/>
      <c r="AF812" s="94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  <c r="AA813" s="94"/>
      <c r="AB813" s="94"/>
      <c r="AC813" s="94"/>
      <c r="AD813" s="94"/>
      <c r="AE813" s="94"/>
      <c r="AF813" s="94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  <c r="AA814" s="94"/>
      <c r="AB814" s="94"/>
      <c r="AC814" s="94"/>
      <c r="AD814" s="94"/>
      <c r="AE814" s="94"/>
      <c r="AF814" s="94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  <c r="AA815" s="94"/>
      <c r="AB815" s="94"/>
      <c r="AC815" s="94"/>
      <c r="AD815" s="94"/>
      <c r="AE815" s="94"/>
      <c r="AF815" s="94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  <c r="AA816" s="94"/>
      <c r="AB816" s="94"/>
      <c r="AC816" s="94"/>
      <c r="AD816" s="94"/>
      <c r="AE816" s="94"/>
      <c r="AF816" s="94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  <c r="AA817" s="94"/>
      <c r="AB817" s="94"/>
      <c r="AC817" s="94"/>
      <c r="AD817" s="94"/>
      <c r="AE817" s="94"/>
      <c r="AF817" s="94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  <c r="AA818" s="94"/>
      <c r="AB818" s="94"/>
      <c r="AC818" s="94"/>
      <c r="AD818" s="94"/>
      <c r="AE818" s="94"/>
      <c r="AF818" s="94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  <c r="AA819" s="94"/>
      <c r="AB819" s="94"/>
      <c r="AC819" s="94"/>
      <c r="AD819" s="94"/>
      <c r="AE819" s="94"/>
      <c r="AF819" s="94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  <c r="AA820" s="94"/>
      <c r="AB820" s="94"/>
      <c r="AC820" s="94"/>
      <c r="AD820" s="94"/>
      <c r="AE820" s="94"/>
      <c r="AF820" s="94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  <c r="AA821" s="94"/>
      <c r="AB821" s="94"/>
      <c r="AC821" s="94"/>
      <c r="AD821" s="94"/>
      <c r="AE821" s="94"/>
      <c r="AF821" s="94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  <c r="AA822" s="94"/>
      <c r="AB822" s="94"/>
      <c r="AC822" s="94"/>
      <c r="AD822" s="94"/>
      <c r="AE822" s="94"/>
      <c r="AF822" s="94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  <c r="AA823" s="94"/>
      <c r="AB823" s="94"/>
      <c r="AC823" s="94"/>
      <c r="AD823" s="94"/>
      <c r="AE823" s="94"/>
      <c r="AF823" s="94"/>
    </row>
    <row r="824">
      <c r="A824" s="95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  <c r="AA824" s="94"/>
      <c r="AB824" s="94"/>
      <c r="AC824" s="94"/>
      <c r="AD824" s="94"/>
      <c r="AE824" s="94"/>
      <c r="AF824" s="94"/>
    </row>
    <row r="825">
      <c r="A825" s="95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  <c r="AA825" s="94"/>
      <c r="AB825" s="94"/>
      <c r="AC825" s="94"/>
      <c r="AD825" s="94"/>
      <c r="AE825" s="94"/>
      <c r="AF825" s="94"/>
    </row>
    <row r="826">
      <c r="A826" s="95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  <c r="AA826" s="94"/>
      <c r="AB826" s="94"/>
      <c r="AC826" s="94"/>
      <c r="AD826" s="94"/>
      <c r="AE826" s="94"/>
      <c r="AF826" s="94"/>
    </row>
    <row r="827">
      <c r="A827" s="95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  <c r="AA827" s="94"/>
      <c r="AB827" s="94"/>
      <c r="AC827" s="94"/>
      <c r="AD827" s="94"/>
      <c r="AE827" s="94"/>
      <c r="AF827" s="94"/>
    </row>
    <row r="828">
      <c r="A828" s="95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  <c r="AA828" s="94"/>
      <c r="AB828" s="94"/>
      <c r="AC828" s="94"/>
      <c r="AD828" s="94"/>
      <c r="AE828" s="94"/>
      <c r="AF828" s="94"/>
    </row>
    <row r="829">
      <c r="A829" s="95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  <c r="AA829" s="94"/>
      <c r="AB829" s="94"/>
      <c r="AC829" s="94"/>
      <c r="AD829" s="94"/>
      <c r="AE829" s="94"/>
      <c r="AF829" s="94"/>
    </row>
    <row r="830">
      <c r="A830" s="95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  <c r="AA830" s="94"/>
      <c r="AB830" s="94"/>
      <c r="AC830" s="94"/>
      <c r="AD830" s="94"/>
      <c r="AE830" s="94"/>
      <c r="AF830" s="94"/>
    </row>
    <row r="831">
      <c r="A831" s="95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  <c r="AA831" s="94"/>
      <c r="AB831" s="94"/>
      <c r="AC831" s="94"/>
      <c r="AD831" s="94"/>
      <c r="AE831" s="94"/>
      <c r="AF831" s="94"/>
    </row>
    <row r="832">
      <c r="A832" s="95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  <c r="AA832" s="94"/>
      <c r="AB832" s="94"/>
      <c r="AC832" s="94"/>
      <c r="AD832" s="94"/>
      <c r="AE832" s="94"/>
      <c r="AF832" s="94"/>
    </row>
    <row r="833">
      <c r="A833" s="95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  <c r="AA833" s="94"/>
      <c r="AB833" s="94"/>
      <c r="AC833" s="94"/>
      <c r="AD833" s="94"/>
      <c r="AE833" s="94"/>
      <c r="AF833" s="94"/>
    </row>
    <row r="834">
      <c r="A834" s="95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  <c r="AA834" s="94"/>
      <c r="AB834" s="94"/>
      <c r="AC834" s="94"/>
      <c r="AD834" s="94"/>
      <c r="AE834" s="94"/>
      <c r="AF834" s="94"/>
    </row>
    <row r="835">
      <c r="A835" s="95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  <c r="AA835" s="94"/>
      <c r="AB835" s="94"/>
      <c r="AC835" s="94"/>
      <c r="AD835" s="94"/>
      <c r="AE835" s="94"/>
      <c r="AF835" s="94"/>
    </row>
    <row r="836">
      <c r="A836" s="95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  <c r="AA836" s="94"/>
      <c r="AB836" s="94"/>
      <c r="AC836" s="94"/>
      <c r="AD836" s="94"/>
      <c r="AE836" s="94"/>
      <c r="AF836" s="94"/>
    </row>
    <row r="837">
      <c r="A837" s="95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  <c r="AA837" s="94"/>
      <c r="AB837" s="94"/>
      <c r="AC837" s="94"/>
      <c r="AD837" s="94"/>
      <c r="AE837" s="94"/>
      <c r="AF837" s="94"/>
    </row>
    <row r="838">
      <c r="A838" s="95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  <c r="AA838" s="94"/>
      <c r="AB838" s="94"/>
      <c r="AC838" s="94"/>
      <c r="AD838" s="94"/>
      <c r="AE838" s="94"/>
      <c r="AF838" s="94"/>
    </row>
    <row r="839">
      <c r="A839" s="95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  <c r="AA839" s="94"/>
      <c r="AB839" s="94"/>
      <c r="AC839" s="94"/>
      <c r="AD839" s="94"/>
      <c r="AE839" s="94"/>
      <c r="AF839" s="94"/>
    </row>
    <row r="840">
      <c r="A840" s="95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  <c r="AA840" s="94"/>
      <c r="AB840" s="94"/>
      <c r="AC840" s="94"/>
      <c r="AD840" s="94"/>
      <c r="AE840" s="94"/>
      <c r="AF840" s="94"/>
    </row>
    <row r="841">
      <c r="A841" s="95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  <c r="AA841" s="94"/>
      <c r="AB841" s="94"/>
      <c r="AC841" s="94"/>
      <c r="AD841" s="94"/>
      <c r="AE841" s="94"/>
      <c r="AF841" s="94"/>
    </row>
    <row r="842">
      <c r="A842" s="95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  <c r="AA842" s="94"/>
      <c r="AB842" s="94"/>
      <c r="AC842" s="94"/>
      <c r="AD842" s="94"/>
      <c r="AE842" s="94"/>
      <c r="AF842" s="94"/>
    </row>
    <row r="843">
      <c r="A843" s="95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  <c r="AA843" s="94"/>
      <c r="AB843" s="94"/>
      <c r="AC843" s="94"/>
      <c r="AD843" s="94"/>
      <c r="AE843" s="94"/>
      <c r="AF843" s="94"/>
    </row>
    <row r="844">
      <c r="A844" s="95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  <c r="AA844" s="94"/>
      <c r="AB844" s="94"/>
      <c r="AC844" s="94"/>
      <c r="AD844" s="94"/>
      <c r="AE844" s="94"/>
      <c r="AF844" s="94"/>
    </row>
    <row r="845">
      <c r="A845" s="95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  <c r="AA845" s="94"/>
      <c r="AB845" s="94"/>
      <c r="AC845" s="94"/>
      <c r="AD845" s="94"/>
      <c r="AE845" s="94"/>
      <c r="AF845" s="94"/>
    </row>
    <row r="846">
      <c r="A846" s="95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  <c r="AA846" s="94"/>
      <c r="AB846" s="94"/>
      <c r="AC846" s="94"/>
      <c r="AD846" s="94"/>
      <c r="AE846" s="94"/>
      <c r="AF846" s="94"/>
    </row>
    <row r="847">
      <c r="A847" s="95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  <c r="AA847" s="94"/>
      <c r="AB847" s="94"/>
      <c r="AC847" s="94"/>
      <c r="AD847" s="94"/>
      <c r="AE847" s="94"/>
      <c r="AF847" s="94"/>
    </row>
    <row r="848">
      <c r="A848" s="95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  <c r="AA848" s="94"/>
      <c r="AB848" s="94"/>
      <c r="AC848" s="94"/>
      <c r="AD848" s="94"/>
      <c r="AE848" s="94"/>
      <c r="AF848" s="94"/>
    </row>
    <row r="849">
      <c r="A849" s="95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  <c r="AA849" s="94"/>
      <c r="AB849" s="94"/>
      <c r="AC849" s="94"/>
      <c r="AD849" s="94"/>
      <c r="AE849" s="94"/>
      <c r="AF849" s="94"/>
    </row>
    <row r="850">
      <c r="A850" s="95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  <c r="AA850" s="94"/>
      <c r="AB850" s="94"/>
      <c r="AC850" s="94"/>
      <c r="AD850" s="94"/>
      <c r="AE850" s="94"/>
      <c r="AF850" s="94"/>
    </row>
    <row r="851">
      <c r="A851" s="95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  <c r="AA851" s="94"/>
      <c r="AB851" s="94"/>
      <c r="AC851" s="94"/>
      <c r="AD851" s="94"/>
      <c r="AE851" s="94"/>
      <c r="AF851" s="94"/>
    </row>
    <row r="852">
      <c r="A852" s="95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  <c r="AA852" s="94"/>
      <c r="AB852" s="94"/>
      <c r="AC852" s="94"/>
      <c r="AD852" s="94"/>
      <c r="AE852" s="94"/>
      <c r="AF852" s="94"/>
    </row>
    <row r="853">
      <c r="A853" s="95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  <c r="AA853" s="94"/>
      <c r="AB853" s="94"/>
      <c r="AC853" s="94"/>
      <c r="AD853" s="94"/>
      <c r="AE853" s="94"/>
      <c r="AF853" s="94"/>
    </row>
    <row r="854">
      <c r="A854" s="95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  <c r="AA854" s="94"/>
      <c r="AB854" s="94"/>
      <c r="AC854" s="94"/>
      <c r="AD854" s="94"/>
      <c r="AE854" s="94"/>
      <c r="AF854" s="94"/>
    </row>
    <row r="855">
      <c r="A855" s="95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  <c r="AA855" s="94"/>
      <c r="AB855" s="94"/>
      <c r="AC855" s="94"/>
      <c r="AD855" s="94"/>
      <c r="AE855" s="94"/>
      <c r="AF855" s="94"/>
    </row>
    <row r="856">
      <c r="A856" s="95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  <c r="AA856" s="94"/>
      <c r="AB856" s="94"/>
      <c r="AC856" s="94"/>
      <c r="AD856" s="94"/>
      <c r="AE856" s="94"/>
      <c r="AF856" s="94"/>
    </row>
    <row r="857">
      <c r="A857" s="95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  <c r="AA857" s="94"/>
      <c r="AB857" s="94"/>
      <c r="AC857" s="94"/>
      <c r="AD857" s="94"/>
      <c r="AE857" s="94"/>
      <c r="AF857" s="94"/>
    </row>
    <row r="858">
      <c r="A858" s="95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  <c r="AA858" s="94"/>
      <c r="AB858" s="94"/>
      <c r="AC858" s="94"/>
      <c r="AD858" s="94"/>
      <c r="AE858" s="94"/>
      <c r="AF858" s="94"/>
    </row>
    <row r="859">
      <c r="A859" s="95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  <c r="AA859" s="94"/>
      <c r="AB859" s="94"/>
      <c r="AC859" s="94"/>
      <c r="AD859" s="94"/>
      <c r="AE859" s="94"/>
      <c r="AF859" s="94"/>
    </row>
    <row r="860">
      <c r="A860" s="95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  <c r="AA860" s="94"/>
      <c r="AB860" s="94"/>
      <c r="AC860" s="94"/>
      <c r="AD860" s="94"/>
      <c r="AE860" s="94"/>
      <c r="AF860" s="94"/>
    </row>
    <row r="861">
      <c r="A861" s="95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  <c r="AA861" s="94"/>
      <c r="AB861" s="94"/>
      <c r="AC861" s="94"/>
      <c r="AD861" s="94"/>
      <c r="AE861" s="94"/>
      <c r="AF861" s="94"/>
    </row>
    <row r="862">
      <c r="A862" s="95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  <c r="AA862" s="94"/>
      <c r="AB862" s="94"/>
      <c r="AC862" s="94"/>
      <c r="AD862" s="94"/>
      <c r="AE862" s="94"/>
      <c r="AF862" s="94"/>
    </row>
    <row r="863">
      <c r="A863" s="95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  <c r="AA863" s="94"/>
      <c r="AB863" s="94"/>
      <c r="AC863" s="94"/>
      <c r="AD863" s="94"/>
      <c r="AE863" s="94"/>
      <c r="AF863" s="94"/>
    </row>
    <row r="864">
      <c r="A864" s="95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  <c r="AA864" s="94"/>
      <c r="AB864" s="94"/>
      <c r="AC864" s="94"/>
      <c r="AD864" s="94"/>
      <c r="AE864" s="94"/>
      <c r="AF864" s="94"/>
    </row>
    <row r="865">
      <c r="A865" s="95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  <c r="AA865" s="94"/>
      <c r="AB865" s="94"/>
      <c r="AC865" s="94"/>
      <c r="AD865" s="94"/>
      <c r="AE865" s="94"/>
      <c r="AF865" s="94"/>
    </row>
    <row r="866">
      <c r="A866" s="95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  <c r="AA866" s="94"/>
      <c r="AB866" s="94"/>
      <c r="AC866" s="94"/>
      <c r="AD866" s="94"/>
      <c r="AE866" s="94"/>
      <c r="AF866" s="94"/>
    </row>
    <row r="867">
      <c r="A867" s="95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  <c r="AA867" s="94"/>
      <c r="AB867" s="94"/>
      <c r="AC867" s="94"/>
      <c r="AD867" s="94"/>
      <c r="AE867" s="94"/>
      <c r="AF867" s="94"/>
    </row>
    <row r="868">
      <c r="A868" s="95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  <c r="AA868" s="94"/>
      <c r="AB868" s="94"/>
      <c r="AC868" s="94"/>
      <c r="AD868" s="94"/>
      <c r="AE868" s="94"/>
      <c r="AF868" s="94"/>
    </row>
    <row r="869">
      <c r="A869" s="95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  <c r="AA869" s="94"/>
      <c r="AB869" s="94"/>
      <c r="AC869" s="94"/>
      <c r="AD869" s="94"/>
      <c r="AE869" s="94"/>
      <c r="AF869" s="94"/>
    </row>
    <row r="870">
      <c r="A870" s="95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  <c r="AA870" s="94"/>
      <c r="AB870" s="94"/>
      <c r="AC870" s="94"/>
      <c r="AD870" s="94"/>
      <c r="AE870" s="94"/>
      <c r="AF870" s="94"/>
    </row>
    <row r="871">
      <c r="A871" s="95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  <c r="AA871" s="94"/>
      <c r="AB871" s="94"/>
      <c r="AC871" s="94"/>
      <c r="AD871" s="94"/>
      <c r="AE871" s="94"/>
      <c r="AF871" s="94"/>
    </row>
    <row r="872">
      <c r="A872" s="95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  <c r="AA872" s="94"/>
      <c r="AB872" s="94"/>
      <c r="AC872" s="94"/>
      <c r="AD872" s="94"/>
      <c r="AE872" s="94"/>
      <c r="AF872" s="94"/>
    </row>
    <row r="873">
      <c r="A873" s="95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  <c r="AA873" s="94"/>
      <c r="AB873" s="94"/>
      <c r="AC873" s="94"/>
      <c r="AD873" s="94"/>
      <c r="AE873" s="94"/>
      <c r="AF873" s="94"/>
    </row>
    <row r="874">
      <c r="A874" s="95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  <c r="AA874" s="94"/>
      <c r="AB874" s="94"/>
      <c r="AC874" s="94"/>
      <c r="AD874" s="94"/>
      <c r="AE874" s="94"/>
      <c r="AF874" s="94"/>
    </row>
    <row r="875">
      <c r="A875" s="95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  <c r="AA875" s="94"/>
      <c r="AB875" s="94"/>
      <c r="AC875" s="94"/>
      <c r="AD875" s="94"/>
      <c r="AE875" s="94"/>
      <c r="AF875" s="94"/>
    </row>
    <row r="876">
      <c r="A876" s="95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  <c r="AA876" s="94"/>
      <c r="AB876" s="94"/>
      <c r="AC876" s="94"/>
      <c r="AD876" s="94"/>
      <c r="AE876" s="94"/>
      <c r="AF876" s="94"/>
    </row>
    <row r="877">
      <c r="A877" s="95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  <c r="AA877" s="94"/>
      <c r="AB877" s="94"/>
      <c r="AC877" s="94"/>
      <c r="AD877" s="94"/>
      <c r="AE877" s="94"/>
      <c r="AF877" s="94"/>
    </row>
    <row r="878">
      <c r="A878" s="95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  <c r="AA878" s="94"/>
      <c r="AB878" s="94"/>
      <c r="AC878" s="94"/>
      <c r="AD878" s="94"/>
      <c r="AE878" s="94"/>
      <c r="AF878" s="94"/>
    </row>
    <row r="879">
      <c r="A879" s="95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  <c r="AA879" s="94"/>
      <c r="AB879" s="94"/>
      <c r="AC879" s="94"/>
      <c r="AD879" s="94"/>
      <c r="AE879" s="94"/>
      <c r="AF879" s="94"/>
    </row>
    <row r="880">
      <c r="A880" s="95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  <c r="AA880" s="94"/>
      <c r="AB880" s="94"/>
      <c r="AC880" s="94"/>
      <c r="AD880" s="94"/>
      <c r="AE880" s="94"/>
      <c r="AF880" s="94"/>
    </row>
    <row r="881">
      <c r="A881" s="95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  <c r="AA881" s="94"/>
      <c r="AB881" s="94"/>
      <c r="AC881" s="94"/>
      <c r="AD881" s="94"/>
      <c r="AE881" s="94"/>
      <c r="AF881" s="94"/>
    </row>
    <row r="882">
      <c r="A882" s="95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  <c r="AA882" s="94"/>
      <c r="AB882" s="94"/>
      <c r="AC882" s="94"/>
      <c r="AD882" s="94"/>
      <c r="AE882" s="94"/>
      <c r="AF882" s="94"/>
    </row>
    <row r="883">
      <c r="A883" s="95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  <c r="AA883" s="94"/>
      <c r="AB883" s="94"/>
      <c r="AC883" s="94"/>
      <c r="AD883" s="94"/>
      <c r="AE883" s="94"/>
      <c r="AF883" s="94"/>
    </row>
    <row r="884">
      <c r="A884" s="95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  <c r="AA884" s="94"/>
      <c r="AB884" s="94"/>
      <c r="AC884" s="94"/>
      <c r="AD884" s="94"/>
      <c r="AE884" s="94"/>
      <c r="AF884" s="94"/>
    </row>
    <row r="885">
      <c r="A885" s="95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  <c r="AA885" s="94"/>
      <c r="AB885" s="94"/>
      <c r="AC885" s="94"/>
      <c r="AD885" s="94"/>
      <c r="AE885" s="94"/>
      <c r="AF885" s="94"/>
    </row>
    <row r="886">
      <c r="A886" s="95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  <c r="AA886" s="94"/>
      <c r="AB886" s="94"/>
      <c r="AC886" s="94"/>
      <c r="AD886" s="94"/>
      <c r="AE886" s="94"/>
      <c r="AF886" s="94"/>
    </row>
    <row r="887">
      <c r="A887" s="95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  <c r="AA887" s="94"/>
      <c r="AB887" s="94"/>
      <c r="AC887" s="94"/>
      <c r="AD887" s="94"/>
      <c r="AE887" s="94"/>
      <c r="AF887" s="94"/>
    </row>
    <row r="888">
      <c r="A888" s="95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  <c r="AA888" s="94"/>
      <c r="AB888" s="94"/>
      <c r="AC888" s="94"/>
      <c r="AD888" s="94"/>
      <c r="AE888" s="94"/>
      <c r="AF888" s="94"/>
    </row>
    <row r="889">
      <c r="A889" s="95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  <c r="AA889" s="94"/>
      <c r="AB889" s="94"/>
      <c r="AC889" s="94"/>
      <c r="AD889" s="94"/>
      <c r="AE889" s="94"/>
      <c r="AF889" s="94"/>
    </row>
    <row r="890">
      <c r="A890" s="95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  <c r="AA890" s="94"/>
      <c r="AB890" s="94"/>
      <c r="AC890" s="94"/>
      <c r="AD890" s="94"/>
      <c r="AE890" s="94"/>
      <c r="AF890" s="94"/>
    </row>
    <row r="891">
      <c r="A891" s="95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  <c r="AA891" s="94"/>
      <c r="AB891" s="94"/>
      <c r="AC891" s="94"/>
      <c r="AD891" s="94"/>
      <c r="AE891" s="94"/>
      <c r="AF891" s="94"/>
    </row>
    <row r="892">
      <c r="A892" s="95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  <c r="AA892" s="94"/>
      <c r="AB892" s="94"/>
      <c r="AC892" s="94"/>
      <c r="AD892" s="94"/>
      <c r="AE892" s="94"/>
      <c r="AF892" s="94"/>
    </row>
    <row r="893">
      <c r="A893" s="95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  <c r="AA893" s="94"/>
      <c r="AB893" s="94"/>
      <c r="AC893" s="94"/>
      <c r="AD893" s="94"/>
      <c r="AE893" s="94"/>
      <c r="AF893" s="94"/>
    </row>
    <row r="894">
      <c r="A894" s="95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  <c r="AA894" s="94"/>
      <c r="AB894" s="94"/>
      <c r="AC894" s="94"/>
      <c r="AD894" s="94"/>
      <c r="AE894" s="94"/>
      <c r="AF894" s="94"/>
    </row>
    <row r="895">
      <c r="A895" s="95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  <c r="AA895" s="94"/>
      <c r="AB895" s="94"/>
      <c r="AC895" s="94"/>
      <c r="AD895" s="94"/>
      <c r="AE895" s="94"/>
      <c r="AF895" s="94"/>
    </row>
    <row r="896">
      <c r="A896" s="95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  <c r="AA896" s="94"/>
      <c r="AB896" s="94"/>
      <c r="AC896" s="94"/>
      <c r="AD896" s="94"/>
      <c r="AE896" s="94"/>
      <c r="AF896" s="94"/>
    </row>
    <row r="897">
      <c r="A897" s="95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  <c r="AA897" s="94"/>
      <c r="AB897" s="94"/>
      <c r="AC897" s="94"/>
      <c r="AD897" s="94"/>
      <c r="AE897" s="94"/>
      <c r="AF897" s="94"/>
    </row>
    <row r="898">
      <c r="A898" s="95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  <c r="AA898" s="94"/>
      <c r="AB898" s="94"/>
      <c r="AC898" s="94"/>
      <c r="AD898" s="94"/>
      <c r="AE898" s="94"/>
      <c r="AF898" s="94"/>
    </row>
    <row r="899">
      <c r="A899" s="95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  <c r="AA899" s="94"/>
      <c r="AB899" s="94"/>
      <c r="AC899" s="94"/>
      <c r="AD899" s="94"/>
      <c r="AE899" s="94"/>
      <c r="AF899" s="94"/>
    </row>
    <row r="900">
      <c r="A900" s="95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  <c r="AA900" s="94"/>
      <c r="AB900" s="94"/>
      <c r="AC900" s="94"/>
      <c r="AD900" s="94"/>
      <c r="AE900" s="94"/>
      <c r="AF900" s="94"/>
    </row>
    <row r="901">
      <c r="A901" s="95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  <c r="AA901" s="94"/>
      <c r="AB901" s="94"/>
      <c r="AC901" s="94"/>
      <c r="AD901" s="94"/>
      <c r="AE901" s="94"/>
      <c r="AF901" s="94"/>
    </row>
    <row r="902">
      <c r="A902" s="95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  <c r="AA902" s="94"/>
      <c r="AB902" s="94"/>
      <c r="AC902" s="94"/>
      <c r="AD902" s="94"/>
      <c r="AE902" s="94"/>
      <c r="AF902" s="94"/>
    </row>
    <row r="903">
      <c r="A903" s="95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  <c r="AA903" s="94"/>
      <c r="AB903" s="94"/>
      <c r="AC903" s="94"/>
      <c r="AD903" s="94"/>
      <c r="AE903" s="94"/>
      <c r="AF903" s="94"/>
    </row>
    <row r="904">
      <c r="A904" s="95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  <c r="AA904" s="94"/>
      <c r="AB904" s="94"/>
      <c r="AC904" s="94"/>
      <c r="AD904" s="94"/>
      <c r="AE904" s="94"/>
      <c r="AF904" s="94"/>
    </row>
    <row r="905">
      <c r="A905" s="95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  <c r="AA905" s="94"/>
      <c r="AB905" s="94"/>
      <c r="AC905" s="94"/>
      <c r="AD905" s="94"/>
      <c r="AE905" s="94"/>
      <c r="AF905" s="94"/>
    </row>
    <row r="906">
      <c r="A906" s="95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  <c r="AA906" s="94"/>
      <c r="AB906" s="94"/>
      <c r="AC906" s="94"/>
      <c r="AD906" s="94"/>
      <c r="AE906" s="94"/>
      <c r="AF906" s="94"/>
    </row>
    <row r="907">
      <c r="A907" s="95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  <c r="AA907" s="94"/>
      <c r="AB907" s="94"/>
      <c r="AC907" s="94"/>
      <c r="AD907" s="94"/>
      <c r="AE907" s="94"/>
      <c r="AF907" s="94"/>
    </row>
    <row r="908">
      <c r="A908" s="95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  <c r="AA908" s="94"/>
      <c r="AB908" s="94"/>
      <c r="AC908" s="94"/>
      <c r="AD908" s="94"/>
      <c r="AE908" s="94"/>
      <c r="AF908" s="94"/>
    </row>
    <row r="909">
      <c r="A909" s="95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  <c r="AA909" s="94"/>
      <c r="AB909" s="94"/>
      <c r="AC909" s="94"/>
      <c r="AD909" s="94"/>
      <c r="AE909" s="94"/>
      <c r="AF909" s="94"/>
    </row>
    <row r="910">
      <c r="A910" s="95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  <c r="AA910" s="94"/>
      <c r="AB910" s="94"/>
      <c r="AC910" s="94"/>
      <c r="AD910" s="94"/>
      <c r="AE910" s="94"/>
      <c r="AF910" s="94"/>
    </row>
    <row r="911">
      <c r="A911" s="95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  <c r="AA911" s="94"/>
      <c r="AB911" s="94"/>
      <c r="AC911" s="94"/>
      <c r="AD911" s="94"/>
      <c r="AE911" s="94"/>
      <c r="AF911" s="94"/>
    </row>
    <row r="912">
      <c r="A912" s="95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  <c r="AA912" s="94"/>
      <c r="AB912" s="94"/>
      <c r="AC912" s="94"/>
      <c r="AD912" s="94"/>
      <c r="AE912" s="94"/>
      <c r="AF912" s="94"/>
    </row>
    <row r="913">
      <c r="A913" s="95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  <c r="AA913" s="94"/>
      <c r="AB913" s="94"/>
      <c r="AC913" s="94"/>
      <c r="AD913" s="94"/>
      <c r="AE913" s="94"/>
      <c r="AF913" s="94"/>
    </row>
    <row r="914">
      <c r="A914" s="95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  <c r="AA914" s="94"/>
      <c r="AB914" s="94"/>
      <c r="AC914" s="94"/>
      <c r="AD914" s="94"/>
      <c r="AE914" s="94"/>
      <c r="AF914" s="94"/>
    </row>
    <row r="915">
      <c r="A915" s="95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  <c r="AA915" s="94"/>
      <c r="AB915" s="94"/>
      <c r="AC915" s="94"/>
      <c r="AD915" s="94"/>
      <c r="AE915" s="94"/>
      <c r="AF915" s="94"/>
    </row>
    <row r="916">
      <c r="A916" s="95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  <c r="AA916" s="94"/>
      <c r="AB916" s="94"/>
      <c r="AC916" s="94"/>
      <c r="AD916" s="94"/>
      <c r="AE916" s="94"/>
      <c r="AF916" s="94"/>
    </row>
    <row r="917">
      <c r="A917" s="95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  <c r="AA917" s="94"/>
      <c r="AB917" s="94"/>
      <c r="AC917" s="94"/>
      <c r="AD917" s="94"/>
      <c r="AE917" s="94"/>
      <c r="AF917" s="94"/>
    </row>
    <row r="918">
      <c r="A918" s="95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  <c r="AA918" s="94"/>
      <c r="AB918" s="94"/>
      <c r="AC918" s="94"/>
      <c r="AD918" s="94"/>
      <c r="AE918" s="94"/>
      <c r="AF918" s="94"/>
    </row>
    <row r="919">
      <c r="A919" s="95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  <c r="AA919" s="94"/>
      <c r="AB919" s="94"/>
      <c r="AC919" s="94"/>
      <c r="AD919" s="94"/>
      <c r="AE919" s="94"/>
      <c r="AF919" s="94"/>
    </row>
    <row r="920">
      <c r="A920" s="95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  <c r="AA920" s="94"/>
      <c r="AB920" s="94"/>
      <c r="AC920" s="94"/>
      <c r="AD920" s="94"/>
      <c r="AE920" s="94"/>
      <c r="AF920" s="94"/>
    </row>
    <row r="921">
      <c r="A921" s="95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  <c r="AA921" s="94"/>
      <c r="AB921" s="94"/>
      <c r="AC921" s="94"/>
      <c r="AD921" s="94"/>
      <c r="AE921" s="94"/>
      <c r="AF921" s="94"/>
    </row>
    <row r="922">
      <c r="A922" s="95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  <c r="AA922" s="94"/>
      <c r="AB922" s="94"/>
      <c r="AC922" s="94"/>
      <c r="AD922" s="94"/>
      <c r="AE922" s="94"/>
      <c r="AF922" s="94"/>
    </row>
    <row r="923">
      <c r="A923" s="95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  <c r="AA923" s="94"/>
      <c r="AB923" s="94"/>
      <c r="AC923" s="94"/>
      <c r="AD923" s="94"/>
      <c r="AE923" s="94"/>
      <c r="AF923" s="94"/>
    </row>
    <row r="924">
      <c r="A924" s="95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  <c r="AA924" s="94"/>
      <c r="AB924" s="94"/>
      <c r="AC924" s="94"/>
      <c r="AD924" s="94"/>
      <c r="AE924" s="94"/>
      <c r="AF924" s="94"/>
    </row>
    <row r="925">
      <c r="A925" s="95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  <c r="AA925" s="94"/>
      <c r="AB925" s="94"/>
      <c r="AC925" s="94"/>
      <c r="AD925" s="94"/>
      <c r="AE925" s="94"/>
      <c r="AF925" s="94"/>
    </row>
    <row r="926">
      <c r="A926" s="95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  <c r="AA926" s="94"/>
      <c r="AB926" s="94"/>
      <c r="AC926" s="94"/>
      <c r="AD926" s="94"/>
      <c r="AE926" s="94"/>
      <c r="AF926" s="94"/>
    </row>
    <row r="927">
      <c r="A927" s="95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  <c r="AA927" s="94"/>
      <c r="AB927" s="94"/>
      <c r="AC927" s="94"/>
      <c r="AD927" s="94"/>
      <c r="AE927" s="94"/>
      <c r="AF927" s="94"/>
    </row>
    <row r="928">
      <c r="A928" s="95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  <c r="AA928" s="94"/>
      <c r="AB928" s="94"/>
      <c r="AC928" s="94"/>
      <c r="AD928" s="94"/>
      <c r="AE928" s="94"/>
      <c r="AF928" s="94"/>
    </row>
    <row r="929">
      <c r="A929" s="95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  <c r="AA929" s="94"/>
      <c r="AB929" s="94"/>
      <c r="AC929" s="94"/>
      <c r="AD929" s="94"/>
      <c r="AE929" s="94"/>
      <c r="AF929" s="94"/>
    </row>
    <row r="930">
      <c r="A930" s="95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  <c r="AA930" s="94"/>
      <c r="AB930" s="94"/>
      <c r="AC930" s="94"/>
      <c r="AD930" s="94"/>
      <c r="AE930" s="94"/>
      <c r="AF930" s="94"/>
    </row>
    <row r="931">
      <c r="A931" s="95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  <c r="AA931" s="94"/>
      <c r="AB931" s="94"/>
      <c r="AC931" s="94"/>
      <c r="AD931" s="94"/>
      <c r="AE931" s="94"/>
      <c r="AF931" s="94"/>
    </row>
    <row r="932">
      <c r="A932" s="95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  <c r="AA932" s="94"/>
      <c r="AB932" s="94"/>
      <c r="AC932" s="94"/>
      <c r="AD932" s="94"/>
      <c r="AE932" s="94"/>
      <c r="AF932" s="94"/>
    </row>
    <row r="933">
      <c r="A933" s="95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  <c r="AA933" s="94"/>
      <c r="AB933" s="94"/>
      <c r="AC933" s="94"/>
      <c r="AD933" s="94"/>
      <c r="AE933" s="94"/>
      <c r="AF933" s="94"/>
    </row>
    <row r="934">
      <c r="A934" s="95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  <c r="AA934" s="94"/>
      <c r="AB934" s="94"/>
      <c r="AC934" s="94"/>
      <c r="AD934" s="94"/>
      <c r="AE934" s="94"/>
      <c r="AF934" s="94"/>
    </row>
    <row r="935">
      <c r="A935" s="95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  <c r="AA935" s="94"/>
      <c r="AB935" s="94"/>
      <c r="AC935" s="94"/>
      <c r="AD935" s="94"/>
      <c r="AE935" s="94"/>
      <c r="AF935" s="94"/>
    </row>
    <row r="936">
      <c r="A936" s="95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  <c r="AA936" s="94"/>
      <c r="AB936" s="94"/>
      <c r="AC936" s="94"/>
      <c r="AD936" s="94"/>
      <c r="AE936" s="94"/>
      <c r="AF936" s="94"/>
    </row>
    <row r="937">
      <c r="A937" s="95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  <c r="AA937" s="94"/>
      <c r="AB937" s="94"/>
      <c r="AC937" s="94"/>
      <c r="AD937" s="94"/>
      <c r="AE937" s="94"/>
      <c r="AF937" s="94"/>
    </row>
    <row r="938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  <c r="AA938" s="94"/>
      <c r="AB938" s="94"/>
      <c r="AC938" s="94"/>
      <c r="AD938" s="94"/>
      <c r="AE938" s="94"/>
      <c r="AF938" s="94"/>
    </row>
    <row r="939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  <c r="AA939" s="94"/>
      <c r="AB939" s="94"/>
      <c r="AC939" s="94"/>
      <c r="AD939" s="94"/>
      <c r="AE939" s="94"/>
      <c r="AF939" s="94"/>
    </row>
    <row r="940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  <c r="AA940" s="94"/>
      <c r="AB940" s="94"/>
      <c r="AC940" s="94"/>
      <c r="AD940" s="94"/>
      <c r="AE940" s="94"/>
      <c r="AF940" s="94"/>
    </row>
    <row r="94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  <c r="AA941" s="94"/>
      <c r="AB941" s="94"/>
      <c r="AC941" s="94"/>
      <c r="AD941" s="94"/>
      <c r="AE941" s="94"/>
      <c r="AF941" s="94"/>
    </row>
    <row r="942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  <c r="AA942" s="94"/>
      <c r="AB942" s="94"/>
      <c r="AC942" s="94"/>
      <c r="AD942" s="94"/>
      <c r="AE942" s="94"/>
      <c r="AF942" s="94"/>
    </row>
    <row r="943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  <c r="AA943" s="94"/>
      <c r="AB943" s="94"/>
      <c r="AC943" s="94"/>
      <c r="AD943" s="94"/>
      <c r="AE943" s="94"/>
      <c r="AF943" s="94"/>
    </row>
    <row r="944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  <c r="AA944" s="94"/>
      <c r="AB944" s="94"/>
      <c r="AC944" s="94"/>
      <c r="AD944" s="94"/>
      <c r="AE944" s="94"/>
      <c r="AF944" s="94"/>
    </row>
    <row r="945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  <c r="AA945" s="94"/>
      <c r="AB945" s="94"/>
      <c r="AC945" s="94"/>
      <c r="AD945" s="94"/>
      <c r="AE945" s="94"/>
      <c r="AF945" s="94"/>
    </row>
    <row r="946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  <c r="AA946" s="94"/>
      <c r="AB946" s="94"/>
      <c r="AC946" s="94"/>
      <c r="AD946" s="94"/>
      <c r="AE946" s="94"/>
      <c r="AF946" s="94"/>
    </row>
    <row r="947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  <c r="AA947" s="94"/>
      <c r="AB947" s="94"/>
      <c r="AC947" s="94"/>
      <c r="AD947" s="94"/>
      <c r="AE947" s="94"/>
      <c r="AF947" s="94"/>
    </row>
    <row r="948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  <c r="AA948" s="94"/>
      <c r="AB948" s="94"/>
      <c r="AC948" s="94"/>
      <c r="AD948" s="94"/>
      <c r="AE948" s="94"/>
      <c r="AF948" s="94"/>
    </row>
    <row r="949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  <c r="AA949" s="94"/>
      <c r="AB949" s="94"/>
      <c r="AC949" s="94"/>
      <c r="AD949" s="94"/>
      <c r="AE949" s="94"/>
      <c r="AF949" s="94"/>
    </row>
    <row r="950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  <c r="AA950" s="94"/>
      <c r="AB950" s="94"/>
      <c r="AC950" s="94"/>
      <c r="AD950" s="94"/>
      <c r="AE950" s="94"/>
      <c r="AF950" s="94"/>
    </row>
    <row r="95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  <c r="AA951" s="94"/>
      <c r="AB951" s="94"/>
      <c r="AC951" s="94"/>
      <c r="AD951" s="94"/>
      <c r="AE951" s="94"/>
      <c r="AF951" s="94"/>
    </row>
    <row r="952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  <c r="AA952" s="94"/>
      <c r="AB952" s="94"/>
      <c r="AC952" s="94"/>
      <c r="AD952" s="94"/>
      <c r="AE952" s="94"/>
      <c r="AF952" s="94"/>
    </row>
    <row r="953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  <c r="AA953" s="94"/>
      <c r="AB953" s="94"/>
      <c r="AC953" s="94"/>
      <c r="AD953" s="94"/>
      <c r="AE953" s="94"/>
      <c r="AF953" s="94"/>
    </row>
    <row r="954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  <c r="AA954" s="94"/>
      <c r="AB954" s="94"/>
      <c r="AC954" s="94"/>
      <c r="AD954" s="94"/>
      <c r="AE954" s="94"/>
      <c r="AF954" s="94"/>
    </row>
    <row r="955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  <c r="AA955" s="94"/>
      <c r="AB955" s="94"/>
      <c r="AC955" s="94"/>
      <c r="AD955" s="94"/>
      <c r="AE955" s="94"/>
      <c r="AF955" s="94"/>
    </row>
    <row r="956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  <c r="AA956" s="94"/>
      <c r="AB956" s="94"/>
      <c r="AC956" s="94"/>
      <c r="AD956" s="94"/>
      <c r="AE956" s="94"/>
      <c r="AF956" s="94"/>
    </row>
    <row r="957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  <c r="AA957" s="94"/>
      <c r="AB957" s="94"/>
      <c r="AC957" s="94"/>
      <c r="AD957" s="94"/>
      <c r="AE957" s="94"/>
      <c r="AF957" s="94"/>
    </row>
    <row r="958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  <c r="AA958" s="94"/>
      <c r="AB958" s="94"/>
      <c r="AC958" s="94"/>
      <c r="AD958" s="94"/>
      <c r="AE958" s="94"/>
      <c r="AF958" s="94"/>
    </row>
    <row r="959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  <c r="AA959" s="94"/>
      <c r="AB959" s="94"/>
      <c r="AC959" s="94"/>
      <c r="AD959" s="94"/>
      <c r="AE959" s="94"/>
      <c r="AF959" s="94"/>
    </row>
    <row r="960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  <c r="AA960" s="94"/>
      <c r="AB960" s="94"/>
      <c r="AC960" s="94"/>
      <c r="AD960" s="94"/>
      <c r="AE960" s="94"/>
      <c r="AF960" s="94"/>
    </row>
    <row r="96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  <c r="AA961" s="94"/>
      <c r="AB961" s="94"/>
      <c r="AC961" s="94"/>
      <c r="AD961" s="94"/>
      <c r="AE961" s="94"/>
      <c r="AF961" s="94"/>
    </row>
    <row r="962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  <c r="AA962" s="94"/>
      <c r="AB962" s="94"/>
      <c r="AC962" s="94"/>
      <c r="AD962" s="94"/>
      <c r="AE962" s="94"/>
      <c r="AF962" s="94"/>
    </row>
    <row r="963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  <c r="AA963" s="94"/>
      <c r="AB963" s="94"/>
      <c r="AC963" s="94"/>
      <c r="AD963" s="94"/>
      <c r="AE963" s="94"/>
      <c r="AF963" s="94"/>
    </row>
    <row r="964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  <c r="AA964" s="94"/>
      <c r="AB964" s="94"/>
      <c r="AC964" s="94"/>
      <c r="AD964" s="94"/>
      <c r="AE964" s="94"/>
      <c r="AF964" s="94"/>
    </row>
    <row r="965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  <c r="AA965" s="94"/>
      <c r="AB965" s="94"/>
      <c r="AC965" s="94"/>
      <c r="AD965" s="94"/>
      <c r="AE965" s="94"/>
      <c r="AF965" s="94"/>
    </row>
    <row r="966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  <c r="AA966" s="94"/>
      <c r="AB966" s="94"/>
      <c r="AC966" s="94"/>
      <c r="AD966" s="94"/>
      <c r="AE966" s="94"/>
      <c r="AF966" s="94"/>
    </row>
    <row r="967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  <c r="AA967" s="94"/>
      <c r="AB967" s="94"/>
      <c r="AC967" s="94"/>
      <c r="AD967" s="94"/>
      <c r="AE967" s="94"/>
      <c r="AF967" s="94"/>
    </row>
    <row r="968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  <c r="AA968" s="94"/>
      <c r="AB968" s="94"/>
      <c r="AC968" s="94"/>
      <c r="AD968" s="94"/>
      <c r="AE968" s="94"/>
      <c r="AF968" s="94"/>
    </row>
    <row r="969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  <c r="AA969" s="94"/>
      <c r="AB969" s="94"/>
      <c r="AC969" s="94"/>
      <c r="AD969" s="94"/>
      <c r="AE969" s="94"/>
      <c r="AF969" s="94"/>
    </row>
    <row r="970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  <c r="AA970" s="94"/>
      <c r="AB970" s="94"/>
      <c r="AC970" s="94"/>
      <c r="AD970" s="94"/>
      <c r="AE970" s="94"/>
      <c r="AF970" s="94"/>
    </row>
    <row r="97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  <c r="AA971" s="94"/>
      <c r="AB971" s="94"/>
      <c r="AC971" s="94"/>
      <c r="AD971" s="94"/>
      <c r="AE971" s="94"/>
      <c r="AF971" s="94"/>
    </row>
    <row r="972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  <c r="AA972" s="94"/>
      <c r="AB972" s="94"/>
      <c r="AC972" s="94"/>
      <c r="AD972" s="94"/>
      <c r="AE972" s="94"/>
      <c r="AF972" s="94"/>
    </row>
    <row r="973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  <c r="AA973" s="94"/>
      <c r="AB973" s="94"/>
      <c r="AC973" s="94"/>
      <c r="AD973" s="94"/>
      <c r="AE973" s="94"/>
      <c r="AF973" s="94"/>
    </row>
    <row r="974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  <c r="AA974" s="94"/>
      <c r="AB974" s="94"/>
      <c r="AC974" s="94"/>
      <c r="AD974" s="94"/>
      <c r="AE974" s="94"/>
      <c r="AF974" s="94"/>
    </row>
    <row r="975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  <c r="AA975" s="94"/>
      <c r="AB975" s="94"/>
      <c r="AC975" s="94"/>
      <c r="AD975" s="94"/>
      <c r="AE975" s="94"/>
      <c r="AF975" s="94"/>
    </row>
    <row r="976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  <c r="AA976" s="94"/>
      <c r="AB976" s="94"/>
      <c r="AC976" s="94"/>
      <c r="AD976" s="94"/>
      <c r="AE976" s="94"/>
      <c r="AF976" s="94"/>
    </row>
    <row r="977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  <c r="AA977" s="94"/>
      <c r="AB977" s="94"/>
      <c r="AC977" s="94"/>
      <c r="AD977" s="94"/>
      <c r="AE977" s="94"/>
      <c r="AF977" s="94"/>
    </row>
    <row r="978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  <c r="AA978" s="94"/>
      <c r="AB978" s="94"/>
      <c r="AC978" s="94"/>
      <c r="AD978" s="94"/>
      <c r="AE978" s="94"/>
      <c r="AF978" s="94"/>
    </row>
    <row r="979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  <c r="AA979" s="94"/>
      <c r="AB979" s="94"/>
      <c r="AC979" s="94"/>
      <c r="AD979" s="94"/>
      <c r="AE979" s="94"/>
      <c r="AF979" s="94"/>
    </row>
    <row r="980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  <c r="AA980" s="94"/>
      <c r="AB980" s="94"/>
      <c r="AC980" s="94"/>
      <c r="AD980" s="94"/>
      <c r="AE980" s="94"/>
      <c r="AF980" s="94"/>
    </row>
    <row r="98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  <c r="AA981" s="94"/>
      <c r="AB981" s="94"/>
      <c r="AC981" s="94"/>
      <c r="AD981" s="94"/>
      <c r="AE981" s="94"/>
      <c r="AF981" s="94"/>
    </row>
    <row r="982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  <c r="AA982" s="94"/>
      <c r="AB982" s="94"/>
      <c r="AC982" s="94"/>
      <c r="AD982" s="94"/>
      <c r="AE982" s="94"/>
      <c r="AF982" s="94"/>
    </row>
    <row r="983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  <c r="AA983" s="94"/>
      <c r="AB983" s="94"/>
      <c r="AC983" s="94"/>
      <c r="AD983" s="94"/>
      <c r="AE983" s="94"/>
      <c r="AF983" s="94"/>
    </row>
    <row r="984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  <c r="AA984" s="94"/>
      <c r="AB984" s="94"/>
      <c r="AC984" s="94"/>
      <c r="AD984" s="94"/>
      <c r="AE984" s="94"/>
      <c r="AF984" s="94"/>
    </row>
    <row r="985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  <c r="AA985" s="94"/>
      <c r="AB985" s="94"/>
      <c r="AC985" s="94"/>
      <c r="AD985" s="94"/>
      <c r="AE985" s="94"/>
      <c r="AF985" s="94"/>
    </row>
    <row r="986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  <c r="AA986" s="94"/>
      <c r="AB986" s="94"/>
      <c r="AC986" s="94"/>
      <c r="AD986" s="94"/>
      <c r="AE986" s="94"/>
      <c r="AF986" s="94"/>
    </row>
    <row r="987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  <c r="AA987" s="94"/>
      <c r="AB987" s="94"/>
      <c r="AC987" s="94"/>
      <c r="AD987" s="94"/>
      <c r="AE987" s="94"/>
      <c r="AF987" s="94"/>
    </row>
    <row r="988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  <c r="AA988" s="94"/>
      <c r="AB988" s="94"/>
      <c r="AC988" s="94"/>
      <c r="AD988" s="94"/>
      <c r="AE988" s="94"/>
      <c r="AF988" s="94"/>
    </row>
    <row r="989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  <c r="AA989" s="94"/>
      <c r="AB989" s="94"/>
      <c r="AC989" s="94"/>
      <c r="AD989" s="94"/>
      <c r="AE989" s="94"/>
      <c r="AF989" s="94"/>
    </row>
    <row r="990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  <c r="AA990" s="94"/>
      <c r="AB990" s="94"/>
      <c r="AC990" s="94"/>
      <c r="AD990" s="94"/>
      <c r="AE990" s="94"/>
      <c r="AF990" s="94"/>
    </row>
    <row r="99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  <c r="AA991" s="94"/>
      <c r="AB991" s="94"/>
      <c r="AC991" s="94"/>
      <c r="AD991" s="94"/>
      <c r="AE991" s="94"/>
      <c r="AF991" s="94"/>
    </row>
    <row r="992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  <c r="AA992" s="94"/>
      <c r="AB992" s="94"/>
      <c r="AC992" s="94"/>
      <c r="AD992" s="94"/>
      <c r="AE992" s="94"/>
      <c r="AF992" s="94"/>
    </row>
    <row r="993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  <c r="AA993" s="94"/>
      <c r="AB993" s="94"/>
      <c r="AC993" s="94"/>
      <c r="AD993" s="94"/>
      <c r="AE993" s="94"/>
      <c r="AF993" s="94"/>
    </row>
    <row r="994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  <c r="AA994" s="94"/>
      <c r="AB994" s="94"/>
      <c r="AC994" s="94"/>
      <c r="AD994" s="94"/>
      <c r="AE994" s="94"/>
      <c r="AF994" s="94"/>
    </row>
    <row r="995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  <c r="AA995" s="94"/>
      <c r="AB995" s="94"/>
      <c r="AC995" s="94"/>
      <c r="AD995" s="94"/>
      <c r="AE995" s="94"/>
      <c r="AF995" s="94"/>
    </row>
    <row r="996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  <c r="AA996" s="94"/>
      <c r="AB996" s="94"/>
      <c r="AC996" s="94"/>
      <c r="AD996" s="94"/>
      <c r="AE996" s="94"/>
      <c r="AF996" s="94"/>
    </row>
    <row r="997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  <c r="AA997" s="94"/>
      <c r="AB997" s="94"/>
      <c r="AC997" s="94"/>
      <c r="AD997" s="94"/>
      <c r="AE997" s="94"/>
      <c r="AF997" s="94"/>
    </row>
    <row r="998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  <c r="AA998" s="94"/>
      <c r="AB998" s="94"/>
      <c r="AC998" s="94"/>
      <c r="AD998" s="94"/>
      <c r="AE998" s="94"/>
      <c r="AF998" s="94"/>
    </row>
    <row r="999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  <c r="AA999" s="94"/>
      <c r="AB999" s="94"/>
      <c r="AC999" s="94"/>
      <c r="AD999" s="94"/>
      <c r="AE999" s="94"/>
      <c r="AF999" s="94"/>
    </row>
    <row r="1000">
      <c r="A1000" s="94"/>
      <c r="B1000" s="94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  <c r="AA1000" s="94"/>
      <c r="AB1000" s="94"/>
      <c r="AC1000" s="94"/>
      <c r="AD1000" s="94"/>
      <c r="AE1000" s="94"/>
      <c r="AF1000" s="94"/>
    </row>
    <row r="1001">
      <c r="A1001" s="94"/>
      <c r="B1001" s="94"/>
      <c r="C1001" s="94"/>
      <c r="D1001" s="94"/>
      <c r="E1001" s="94"/>
      <c r="F1001" s="94"/>
      <c r="G1001" s="94"/>
      <c r="H1001" s="94"/>
      <c r="I1001" s="94"/>
      <c r="J1001" s="94"/>
      <c r="K1001" s="94"/>
      <c r="L1001" s="94"/>
      <c r="M1001" s="94"/>
      <c r="N1001" s="94"/>
      <c r="O1001" s="94"/>
      <c r="P1001" s="94"/>
      <c r="Q1001" s="94"/>
      <c r="R1001" s="94"/>
      <c r="S1001" s="94"/>
      <c r="T1001" s="94"/>
      <c r="U1001" s="94"/>
      <c r="V1001" s="94"/>
      <c r="W1001" s="94"/>
      <c r="X1001" s="94"/>
      <c r="Y1001" s="94"/>
      <c r="Z1001" s="94"/>
      <c r="AA1001" s="94"/>
      <c r="AB1001" s="94"/>
      <c r="AC1001" s="94"/>
      <c r="AD1001" s="94"/>
      <c r="AE1001" s="94"/>
      <c r="AF1001" s="9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M1" s="110"/>
      <c r="N1" s="110"/>
      <c r="O1" s="110"/>
      <c r="P1" s="111">
        <v>2016.0</v>
      </c>
      <c r="Q1" s="111">
        <v>1.0</v>
      </c>
      <c r="R1" s="112">
        <v>1.0</v>
      </c>
      <c r="S1" s="112" t="s">
        <v>73</v>
      </c>
      <c r="T1" s="112" t="s">
        <v>73</v>
      </c>
      <c r="U1" s="44" t="s">
        <v>21</v>
      </c>
      <c r="V1" s="44" t="s">
        <v>21</v>
      </c>
      <c r="W1" s="44">
        <f t="shared" ref="W1:W116" si="1">IF(S1="Hiking",1,0)</f>
        <v>0</v>
      </c>
      <c r="X1" s="44">
        <f t="shared" ref="X1:X89" si="2">IF(U1="Drowning",1,0)</f>
        <v>0</v>
      </c>
      <c r="Y1" s="113" t="s">
        <v>15</v>
      </c>
      <c r="Z1" s="114">
        <f t="shared" ref="Z1:Z116" si="3">IF(Y1="NH",0,1)</f>
        <v>1</v>
      </c>
      <c r="AA1" s="44">
        <v>13.0</v>
      </c>
      <c r="AB1" s="44">
        <f>IF(Z1=1,AA1,0)</f>
        <v>13</v>
      </c>
      <c r="AC1" s="44" t="s">
        <v>17</v>
      </c>
      <c r="AD1" s="115">
        <f>VLOOKUP(AA1,Sheet3!$A1:$B13,2, TRUE)</f>
        <v>45212</v>
      </c>
      <c r="AF1" s="111">
        <v>2016.0</v>
      </c>
      <c r="AG1" s="111">
        <v>1.0</v>
      </c>
    </row>
    <row r="2">
      <c r="P2" s="44">
        <v>2022.0</v>
      </c>
      <c r="Q2" s="44">
        <v>1.0</v>
      </c>
      <c r="R2" s="112">
        <v>0.0</v>
      </c>
      <c r="S2" s="112" t="s">
        <v>125</v>
      </c>
      <c r="T2" s="112" t="s">
        <v>125</v>
      </c>
      <c r="U2" s="50" t="s">
        <v>71</v>
      </c>
      <c r="V2" s="50" t="s">
        <v>71</v>
      </c>
      <c r="W2" s="50">
        <f t="shared" si="1"/>
        <v>0</v>
      </c>
      <c r="X2" s="50">
        <f t="shared" si="2"/>
        <v>1</v>
      </c>
      <c r="Y2" s="116" t="s">
        <v>48</v>
      </c>
      <c r="Z2" s="114">
        <f t="shared" si="3"/>
        <v>0</v>
      </c>
      <c r="AA2" s="61">
        <v>10.0</v>
      </c>
      <c r="AB2" s="44" t="s">
        <v>17</v>
      </c>
      <c r="AC2" s="44">
        <f>IF(Z2=0,AA2,0)</f>
        <v>10</v>
      </c>
      <c r="AD2" s="115">
        <f>VLOOKUP(AA2,Sheet3!A$1:B$13,2, TRUE)</f>
        <v>45212</v>
      </c>
      <c r="AF2" s="44">
        <v>2022.0</v>
      </c>
      <c r="AG2" s="44">
        <v>1.0</v>
      </c>
    </row>
    <row r="3">
      <c r="P3" s="50">
        <v>2022.0</v>
      </c>
      <c r="Q3" s="50">
        <v>1.0</v>
      </c>
      <c r="R3" s="112">
        <v>0.0</v>
      </c>
      <c r="S3" s="117" t="s">
        <v>1110</v>
      </c>
      <c r="T3" s="112" t="s">
        <v>169</v>
      </c>
      <c r="U3" s="50" t="s">
        <v>170</v>
      </c>
      <c r="V3" s="50" t="s">
        <v>1111</v>
      </c>
      <c r="W3" s="50">
        <f t="shared" si="1"/>
        <v>0</v>
      </c>
      <c r="X3" s="50">
        <f t="shared" si="2"/>
        <v>0</v>
      </c>
      <c r="Y3" s="116" t="s">
        <v>91</v>
      </c>
      <c r="Z3" s="114">
        <f t="shared" si="3"/>
        <v>1</v>
      </c>
      <c r="AA3" s="61">
        <v>13.0</v>
      </c>
      <c r="AB3" s="44">
        <f>IF(Z3=1,AA3,0)</f>
        <v>13</v>
      </c>
      <c r="AC3" s="44" t="s">
        <v>17</v>
      </c>
      <c r="AD3" s="115">
        <f>VLOOKUP(AA3,Sheet3!A$1:B$13,2, TRUE)</f>
        <v>45212</v>
      </c>
      <c r="AF3" s="50">
        <v>2022.0</v>
      </c>
      <c r="AG3" s="50">
        <v>1.0</v>
      </c>
    </row>
    <row r="4">
      <c r="P4" s="50">
        <v>2022.0</v>
      </c>
      <c r="Q4" s="50">
        <v>1.0</v>
      </c>
      <c r="R4" s="112">
        <v>0.0</v>
      </c>
      <c r="S4" s="112" t="s">
        <v>175</v>
      </c>
      <c r="T4" s="112" t="s">
        <v>175</v>
      </c>
      <c r="U4" s="61" t="s">
        <v>71</v>
      </c>
      <c r="V4" s="61" t="s">
        <v>71</v>
      </c>
      <c r="W4" s="50">
        <f t="shared" si="1"/>
        <v>0</v>
      </c>
      <c r="X4" s="50">
        <f t="shared" si="2"/>
        <v>1</v>
      </c>
      <c r="Y4" s="116" t="s">
        <v>48</v>
      </c>
      <c r="Z4" s="114">
        <f t="shared" si="3"/>
        <v>0</v>
      </c>
      <c r="AA4" s="61">
        <v>3.0</v>
      </c>
      <c r="AB4" s="44" t="s">
        <v>17</v>
      </c>
      <c r="AC4" s="44">
        <f>IF(Z4=0,AA4,0)</f>
        <v>3</v>
      </c>
      <c r="AD4" s="114" t="str">
        <f>VLOOKUP(AA4,Sheet3!A$1:B$13,2, TRUE)</f>
        <v>0-9</v>
      </c>
      <c r="AE4" s="114" t="s">
        <v>1112</v>
      </c>
      <c r="AF4" s="50">
        <v>2022.0</v>
      </c>
      <c r="AG4" s="50">
        <v>1.0</v>
      </c>
    </row>
    <row r="5">
      <c r="P5" s="50">
        <v>2014.0</v>
      </c>
      <c r="Q5" s="50">
        <v>1.0</v>
      </c>
      <c r="R5" s="112">
        <v>0.0</v>
      </c>
      <c r="S5" s="112" t="s">
        <v>25</v>
      </c>
      <c r="T5" s="112" t="s">
        <v>25</v>
      </c>
      <c r="U5" s="50" t="s">
        <v>29</v>
      </c>
      <c r="V5" s="50" t="s">
        <v>29</v>
      </c>
      <c r="W5" s="50">
        <f t="shared" si="1"/>
        <v>1</v>
      </c>
      <c r="X5" s="50">
        <f t="shared" si="2"/>
        <v>0</v>
      </c>
      <c r="Y5" s="118" t="s">
        <v>15</v>
      </c>
      <c r="Z5" s="114">
        <f t="shared" si="3"/>
        <v>1</v>
      </c>
      <c r="AA5" s="50">
        <v>17.0</v>
      </c>
      <c r="AB5" s="44">
        <f>IF(Z5=1,AA5,0)</f>
        <v>17</v>
      </c>
      <c r="AC5" s="44" t="s">
        <v>17</v>
      </c>
      <c r="AD5" s="114" t="str">
        <f>VLOOKUP(AA5,Sheet3!$A2:$B14,2, TRUE)</f>
        <v>14-17</v>
      </c>
      <c r="AE5" s="114" t="s">
        <v>1113</v>
      </c>
      <c r="AF5" s="50">
        <v>2014.0</v>
      </c>
      <c r="AG5" s="50">
        <v>1.0</v>
      </c>
    </row>
    <row r="6">
      <c r="P6" s="61">
        <v>2016.0</v>
      </c>
      <c r="Q6" s="50">
        <v>1.0</v>
      </c>
      <c r="R6" s="112">
        <v>0.0</v>
      </c>
      <c r="S6" s="112" t="s">
        <v>83</v>
      </c>
      <c r="T6" s="112" t="s">
        <v>83</v>
      </c>
      <c r="U6" s="50" t="s">
        <v>84</v>
      </c>
      <c r="V6" s="50" t="s">
        <v>83</v>
      </c>
      <c r="W6" s="50">
        <f t="shared" si="1"/>
        <v>0</v>
      </c>
      <c r="X6" s="50">
        <f t="shared" si="2"/>
        <v>0</v>
      </c>
      <c r="Y6" s="118" t="s">
        <v>48</v>
      </c>
      <c r="Z6" s="114">
        <f t="shared" si="3"/>
        <v>0</v>
      </c>
      <c r="AA6" s="50">
        <v>16.0</v>
      </c>
      <c r="AB6" s="44" t="s">
        <v>17</v>
      </c>
      <c r="AC6" s="44">
        <f t="shared" ref="AC6:AC7" si="4">IF(Z6=0,AA6,0)</f>
        <v>16</v>
      </c>
      <c r="AD6" s="114" t="str">
        <f>VLOOKUP(AA6,Sheet3!A$1:B$13,2, TRUE)</f>
        <v>14-17</v>
      </c>
      <c r="AE6" s="114" t="s">
        <v>1113</v>
      </c>
      <c r="AF6" s="61">
        <v>2016.0</v>
      </c>
      <c r="AG6" s="50">
        <v>1.0</v>
      </c>
    </row>
    <row r="7">
      <c r="P7" s="50">
        <v>2022.0</v>
      </c>
      <c r="Q7" s="50">
        <v>1.0</v>
      </c>
      <c r="R7" s="112">
        <v>0.0</v>
      </c>
      <c r="S7" s="117" t="s">
        <v>157</v>
      </c>
      <c r="T7" s="112" t="s">
        <v>148</v>
      </c>
      <c r="U7" s="50" t="s">
        <v>71</v>
      </c>
      <c r="V7" s="50" t="s">
        <v>71</v>
      </c>
      <c r="W7" s="50">
        <f t="shared" si="1"/>
        <v>0</v>
      </c>
      <c r="X7" s="50">
        <f t="shared" si="2"/>
        <v>1</v>
      </c>
      <c r="Y7" s="116" t="s">
        <v>48</v>
      </c>
      <c r="Z7" s="114">
        <f t="shared" si="3"/>
        <v>0</v>
      </c>
      <c r="AA7" s="61">
        <v>15.0</v>
      </c>
      <c r="AB7" s="44" t="s">
        <v>17</v>
      </c>
      <c r="AC7" s="44">
        <f t="shared" si="4"/>
        <v>15</v>
      </c>
      <c r="AD7" s="114" t="str">
        <f>VLOOKUP(AA7,Sheet3!A$1:B$13,2, TRUE)</f>
        <v>14-17</v>
      </c>
      <c r="AE7" s="114" t="s">
        <v>1113</v>
      </c>
      <c r="AF7" s="50">
        <v>2022.0</v>
      </c>
      <c r="AG7" s="50">
        <v>1.0</v>
      </c>
    </row>
    <row r="8">
      <c r="P8" s="50">
        <v>2022.0</v>
      </c>
      <c r="Q8" s="50">
        <v>1.0</v>
      </c>
      <c r="R8" s="112">
        <v>0.0</v>
      </c>
      <c r="S8" s="117" t="s">
        <v>1114</v>
      </c>
      <c r="T8" s="112" t="s">
        <v>135</v>
      </c>
      <c r="U8" s="50" t="s">
        <v>71</v>
      </c>
      <c r="V8" s="50" t="s">
        <v>71</v>
      </c>
      <c r="W8" s="50">
        <f t="shared" si="1"/>
        <v>0</v>
      </c>
      <c r="X8" s="50">
        <f t="shared" si="2"/>
        <v>1</v>
      </c>
      <c r="Y8" s="118" t="s">
        <v>15</v>
      </c>
      <c r="Z8" s="114">
        <f t="shared" si="3"/>
        <v>1</v>
      </c>
      <c r="AA8" s="50">
        <v>17.0</v>
      </c>
      <c r="AB8" s="44">
        <f t="shared" ref="AB8:AB14" si="5">IF(Z8=1,AA8,0)</f>
        <v>17</v>
      </c>
      <c r="AC8" s="44" t="s">
        <v>17</v>
      </c>
      <c r="AD8" s="114" t="str">
        <f>VLOOKUP(AA8,Sheet3!A$1:B$13,2, TRUE)</f>
        <v>14-17</v>
      </c>
      <c r="AE8" s="114" t="s">
        <v>1113</v>
      </c>
      <c r="AF8" s="50">
        <v>2022.0</v>
      </c>
      <c r="AG8" s="50">
        <v>1.0</v>
      </c>
    </row>
    <row r="9">
      <c r="P9" s="50">
        <v>2022.0</v>
      </c>
      <c r="Q9" s="50">
        <v>1.0</v>
      </c>
      <c r="R9" s="112">
        <v>0.0</v>
      </c>
      <c r="S9" s="112" t="s">
        <v>125</v>
      </c>
      <c r="T9" s="112" t="s">
        <v>125</v>
      </c>
      <c r="U9" s="50" t="s">
        <v>71</v>
      </c>
      <c r="V9" s="50" t="s">
        <v>71</v>
      </c>
      <c r="W9" s="50">
        <f t="shared" si="1"/>
        <v>0</v>
      </c>
      <c r="X9" s="50">
        <f t="shared" si="2"/>
        <v>1</v>
      </c>
      <c r="Y9" s="116" t="s">
        <v>91</v>
      </c>
      <c r="Z9" s="114">
        <f t="shared" si="3"/>
        <v>1</v>
      </c>
      <c r="AA9" s="61">
        <v>15.0</v>
      </c>
      <c r="AB9" s="44">
        <f t="shared" si="5"/>
        <v>15</v>
      </c>
      <c r="AC9" s="44" t="s">
        <v>17</v>
      </c>
      <c r="AD9" s="114" t="str">
        <f>VLOOKUP(AA9,Sheet3!A$1:B$13,2, TRUE)</f>
        <v>14-17</v>
      </c>
      <c r="AE9" s="114" t="s">
        <v>1113</v>
      </c>
      <c r="AF9" s="50">
        <v>2022.0</v>
      </c>
      <c r="AG9" s="50">
        <v>1.0</v>
      </c>
    </row>
    <row r="10">
      <c r="A10" s="114">
        <f t="shared" ref="A10:A11" si="6">100-B10</f>
        <v>55.55555556</v>
      </c>
      <c r="B10" s="114">
        <f>SUM(Z15:Z23)/COUNT(Z15:Z23)*100</f>
        <v>44.44444444</v>
      </c>
      <c r="I10" s="114">
        <f t="shared" ref="I10:I11" si="7">100-J10</f>
        <v>33.33333333</v>
      </c>
      <c r="J10" s="114">
        <f>SUM(Q15:Q23)/COUNT(Q15:Q23)*100</f>
        <v>66.66666667</v>
      </c>
      <c r="K10" s="119">
        <f>SUM(Q15:Q23)</f>
        <v>6</v>
      </c>
      <c r="L10" s="119">
        <f>COUNT(Q15:Q23)-SUM(Q15:Q23)</f>
        <v>3</v>
      </c>
      <c r="M10" s="117">
        <v>2013.0</v>
      </c>
      <c r="N10" s="117">
        <f>COUNT(Z15:Z23)-SUM(Z15:Z23)</f>
        <v>5</v>
      </c>
      <c r="O10" s="119">
        <f>SUM(Z15:Z23)</f>
        <v>4</v>
      </c>
      <c r="P10" s="50">
        <v>2012.0</v>
      </c>
      <c r="Q10" s="50">
        <v>1.0</v>
      </c>
      <c r="R10" s="112">
        <v>1.0</v>
      </c>
      <c r="S10" s="112" t="s">
        <v>20</v>
      </c>
      <c r="T10" s="112" t="s">
        <v>20</v>
      </c>
      <c r="U10" s="50" t="s">
        <v>21</v>
      </c>
      <c r="V10" s="50" t="s">
        <v>21</v>
      </c>
      <c r="W10" s="50">
        <f t="shared" si="1"/>
        <v>0</v>
      </c>
      <c r="X10" s="50">
        <f t="shared" si="2"/>
        <v>0</v>
      </c>
      <c r="Y10" s="118" t="s">
        <v>15</v>
      </c>
      <c r="Z10" s="114">
        <f t="shared" si="3"/>
        <v>1</v>
      </c>
      <c r="AA10" s="50">
        <v>18.0</v>
      </c>
      <c r="AB10" s="44">
        <f t="shared" si="5"/>
        <v>18</v>
      </c>
      <c r="AC10" s="44" t="s">
        <v>17</v>
      </c>
      <c r="AD10" s="114" t="str">
        <f>VLOOKUP(AA10,Sheet3!$A1:$B13,2, TRUE)</f>
        <v>18-24</v>
      </c>
      <c r="AE10" s="114" t="s">
        <v>1115</v>
      </c>
      <c r="AF10" s="50">
        <v>2012.0</v>
      </c>
      <c r="AG10" s="50">
        <v>1.0</v>
      </c>
      <c r="AH10" s="114">
        <f>AVERAGE(AC15:AC23)</f>
        <v>19.6</v>
      </c>
      <c r="AI10" s="114">
        <f>AVERAGE(AB15:AB23)</f>
        <v>21.75</v>
      </c>
      <c r="AJ10" s="114">
        <f>AVERAGE(AA15:AA23)</f>
        <v>20.55555556</v>
      </c>
      <c r="AK10" s="117">
        <v>2013.0</v>
      </c>
    </row>
    <row r="11">
      <c r="A11" s="114">
        <f t="shared" si="6"/>
        <v>33.33333333</v>
      </c>
      <c r="B11" s="120">
        <f>SUM(Z95:Z125)/COUNT(Z95:Z125)*100</f>
        <v>66.66666667</v>
      </c>
      <c r="I11" s="114">
        <f t="shared" si="7"/>
        <v>20</v>
      </c>
      <c r="J11" s="114">
        <f>SUM(Q80:Q94)/COUNT(Q80:Q94)*100</f>
        <v>80</v>
      </c>
      <c r="K11" s="119">
        <f>SUM(Q80:Q94)</f>
        <v>12</v>
      </c>
      <c r="L11" s="119">
        <f>COUNT(Q80:Q94)-SUM(Q80:Q94)</f>
        <v>3</v>
      </c>
      <c r="M11" s="117">
        <v>2021.0</v>
      </c>
      <c r="N11" s="117">
        <v>9.0</v>
      </c>
      <c r="O11" s="119">
        <f>SUM(Z80:Z94)</f>
        <v>11</v>
      </c>
      <c r="P11" s="50">
        <v>2013.0</v>
      </c>
      <c r="Q11" s="50">
        <v>1.0</v>
      </c>
      <c r="R11" s="112">
        <v>1.0</v>
      </c>
      <c r="S11" s="112" t="s">
        <v>25</v>
      </c>
      <c r="T11" s="112" t="s">
        <v>25</v>
      </c>
      <c r="U11" s="50" t="s">
        <v>29</v>
      </c>
      <c r="V11" s="50" t="s">
        <v>29</v>
      </c>
      <c r="W11" s="50">
        <f t="shared" si="1"/>
        <v>1</v>
      </c>
      <c r="X11" s="50">
        <f t="shared" si="2"/>
        <v>0</v>
      </c>
      <c r="Y11" s="118" t="s">
        <v>42</v>
      </c>
      <c r="Z11" s="114">
        <f t="shared" si="3"/>
        <v>1</v>
      </c>
      <c r="AA11" s="50">
        <v>24.0</v>
      </c>
      <c r="AB11" s="44">
        <f t="shared" si="5"/>
        <v>24</v>
      </c>
      <c r="AC11" s="44" t="s">
        <v>17</v>
      </c>
      <c r="AD11" s="114" t="str">
        <f>VLOOKUP(AA11,Sheet3!$A2:$B14,2, TRUE)</f>
        <v>18-24</v>
      </c>
      <c r="AE11" s="114" t="s">
        <v>1115</v>
      </c>
      <c r="AF11" s="50">
        <v>2013.0</v>
      </c>
      <c r="AG11" s="50">
        <v>1.0</v>
      </c>
      <c r="AH11" s="114">
        <f>AVERAGE(AC80:AC94)</f>
        <v>59</v>
      </c>
      <c r="AI11" s="114">
        <f>AVERAGE(AB80:AB94)</f>
        <v>60.09090909</v>
      </c>
      <c r="AJ11" s="114">
        <f>AVERAGE(AA80:AA94)</f>
        <v>59.8</v>
      </c>
      <c r="AK11" s="117">
        <v>2021.0</v>
      </c>
    </row>
    <row r="12">
      <c r="P12" s="50">
        <v>2016.0</v>
      </c>
      <c r="Q12" s="50">
        <v>1.0</v>
      </c>
      <c r="R12" s="112">
        <v>0.0</v>
      </c>
      <c r="S12" s="112" t="s">
        <v>70</v>
      </c>
      <c r="T12" s="112" t="s">
        <v>70</v>
      </c>
      <c r="U12" s="50" t="s">
        <v>71</v>
      </c>
      <c r="V12" s="50" t="s">
        <v>71</v>
      </c>
      <c r="W12" s="50">
        <f t="shared" si="1"/>
        <v>0</v>
      </c>
      <c r="X12" s="50">
        <f t="shared" si="2"/>
        <v>1</v>
      </c>
      <c r="Y12" s="118" t="s">
        <v>15</v>
      </c>
      <c r="Z12" s="114">
        <f t="shared" si="3"/>
        <v>1</v>
      </c>
      <c r="AA12" s="50">
        <v>24.0</v>
      </c>
      <c r="AB12" s="44">
        <f t="shared" si="5"/>
        <v>24</v>
      </c>
      <c r="AC12" s="44" t="s">
        <v>17</v>
      </c>
      <c r="AD12" s="114" t="str">
        <f>VLOOKUP(AA12,Sheet3!$A1:$B13,2, TRUE)</f>
        <v>18-24</v>
      </c>
      <c r="AE12" s="114" t="s">
        <v>1115</v>
      </c>
      <c r="AF12" s="50">
        <v>2016.0</v>
      </c>
      <c r="AG12" s="50">
        <v>1.0</v>
      </c>
    </row>
    <row r="13">
      <c r="P13" s="50">
        <v>2016.0</v>
      </c>
      <c r="Q13" s="50">
        <v>1.0</v>
      </c>
      <c r="R13" s="112">
        <v>0.0</v>
      </c>
      <c r="S13" s="112" t="s">
        <v>25</v>
      </c>
      <c r="T13" s="112" t="s">
        <v>25</v>
      </c>
      <c r="U13" s="50" t="s">
        <v>29</v>
      </c>
      <c r="V13" s="50" t="s">
        <v>29</v>
      </c>
      <c r="W13" s="50">
        <f t="shared" si="1"/>
        <v>1</v>
      </c>
      <c r="X13" s="50">
        <f t="shared" si="2"/>
        <v>0</v>
      </c>
      <c r="Y13" s="118" t="s">
        <v>75</v>
      </c>
      <c r="Z13" s="114">
        <f t="shared" si="3"/>
        <v>1</v>
      </c>
      <c r="AA13" s="50">
        <v>23.0</v>
      </c>
      <c r="AB13" s="44">
        <f t="shared" si="5"/>
        <v>23</v>
      </c>
      <c r="AC13" s="44" t="s">
        <v>17</v>
      </c>
      <c r="AD13" s="114" t="str">
        <f>VLOOKUP(AA13,Sheet3!A$1:B$13,2, TRUE)</f>
        <v>18-24</v>
      </c>
      <c r="AE13" s="114" t="s">
        <v>1115</v>
      </c>
      <c r="AF13" s="50">
        <v>2016.0</v>
      </c>
      <c r="AG13" s="50">
        <v>1.0</v>
      </c>
    </row>
    <row r="14">
      <c r="P14" s="61">
        <v>2017.0</v>
      </c>
      <c r="Q14" s="50">
        <v>1.0</v>
      </c>
      <c r="R14" s="112">
        <v>0.0</v>
      </c>
      <c r="S14" s="112" t="s">
        <v>25</v>
      </c>
      <c r="T14" s="112" t="s">
        <v>25</v>
      </c>
      <c r="U14" s="50" t="s">
        <v>14</v>
      </c>
      <c r="V14" s="50" t="s">
        <v>14</v>
      </c>
      <c r="W14" s="50">
        <f t="shared" si="1"/>
        <v>1</v>
      </c>
      <c r="X14" s="50">
        <f t="shared" si="2"/>
        <v>0</v>
      </c>
      <c r="Y14" s="118" t="s">
        <v>45</v>
      </c>
      <c r="Z14" s="114">
        <f t="shared" si="3"/>
        <v>1</v>
      </c>
      <c r="AA14" s="50">
        <v>18.0</v>
      </c>
      <c r="AB14" s="44">
        <f t="shared" si="5"/>
        <v>18</v>
      </c>
      <c r="AC14" s="44" t="s">
        <v>17</v>
      </c>
      <c r="AD14" s="114" t="str">
        <f>VLOOKUP(AA14,Sheet3!A$1:B$13,2, TRUE)</f>
        <v>18-24</v>
      </c>
      <c r="AE14" s="114" t="s">
        <v>1115</v>
      </c>
      <c r="AF14" s="61">
        <v>2017.0</v>
      </c>
      <c r="AG14" s="50">
        <v>1.0</v>
      </c>
    </row>
    <row r="15">
      <c r="P15" s="50">
        <v>2019.0</v>
      </c>
      <c r="Q15" s="50">
        <v>1.0</v>
      </c>
      <c r="R15" s="112">
        <v>0.0</v>
      </c>
      <c r="S15" s="112" t="s">
        <v>44</v>
      </c>
      <c r="T15" s="112" t="s">
        <v>44</v>
      </c>
      <c r="U15" s="50" t="s">
        <v>29</v>
      </c>
      <c r="V15" s="50" t="s">
        <v>29</v>
      </c>
      <c r="W15" s="50">
        <f t="shared" si="1"/>
        <v>0</v>
      </c>
      <c r="X15" s="50">
        <f t="shared" si="2"/>
        <v>0</v>
      </c>
      <c r="Y15" s="118" t="s">
        <v>48</v>
      </c>
      <c r="Z15" s="114">
        <f t="shared" si="3"/>
        <v>0</v>
      </c>
      <c r="AA15" s="50">
        <v>18.0</v>
      </c>
      <c r="AB15" s="44" t="s">
        <v>17</v>
      </c>
      <c r="AC15" s="44">
        <f t="shared" ref="AC15:AC16" si="8">IF(Z15=0,AA15,0)</f>
        <v>18</v>
      </c>
      <c r="AD15" s="114" t="str">
        <f>VLOOKUP(AA15,Sheet3!A$1:B$13,2, TRUE)</f>
        <v>18-24</v>
      </c>
      <c r="AE15" s="114" t="s">
        <v>1115</v>
      </c>
      <c r="AF15" s="50">
        <v>2019.0</v>
      </c>
      <c r="AG15" s="50">
        <v>1.0</v>
      </c>
    </row>
    <row r="16">
      <c r="P16" s="61">
        <v>2019.0</v>
      </c>
      <c r="Q16" s="50">
        <v>0.0</v>
      </c>
      <c r="R16" s="112">
        <v>0.0</v>
      </c>
      <c r="S16" s="112" t="s">
        <v>25</v>
      </c>
      <c r="T16" s="112" t="s">
        <v>25</v>
      </c>
      <c r="U16" s="50" t="s">
        <v>96</v>
      </c>
      <c r="V16" s="50" t="s">
        <v>96</v>
      </c>
      <c r="W16" s="50">
        <f t="shared" si="1"/>
        <v>1</v>
      </c>
      <c r="X16" s="50">
        <f t="shared" si="2"/>
        <v>0</v>
      </c>
      <c r="Y16" s="118" t="s">
        <v>48</v>
      </c>
      <c r="Z16" s="114">
        <f t="shared" si="3"/>
        <v>0</v>
      </c>
      <c r="AA16" s="50">
        <v>19.0</v>
      </c>
      <c r="AB16" s="44" t="s">
        <v>17</v>
      </c>
      <c r="AC16" s="44">
        <f t="shared" si="8"/>
        <v>19</v>
      </c>
      <c r="AD16" s="114" t="str">
        <f>VLOOKUP(AA16,Sheet3!A$1:B$13,2, TRUE)</f>
        <v>18-24</v>
      </c>
      <c r="AE16" s="114" t="s">
        <v>1115</v>
      </c>
      <c r="AF16" s="61">
        <v>2019.0</v>
      </c>
      <c r="AG16" s="50">
        <v>0.0</v>
      </c>
    </row>
    <row r="17">
      <c r="P17" s="50">
        <v>2021.0</v>
      </c>
      <c r="Q17" s="50">
        <v>1.0</v>
      </c>
      <c r="R17" s="112">
        <v>0.0</v>
      </c>
      <c r="S17" s="112" t="s">
        <v>125</v>
      </c>
      <c r="T17" s="112" t="s">
        <v>125</v>
      </c>
      <c r="U17" s="50" t="s">
        <v>71</v>
      </c>
      <c r="V17" s="50" t="s">
        <v>71</v>
      </c>
      <c r="W17" s="50">
        <f t="shared" si="1"/>
        <v>0</v>
      </c>
      <c r="X17" s="50">
        <f t="shared" si="2"/>
        <v>1</v>
      </c>
      <c r="Y17" s="118" t="s">
        <v>15</v>
      </c>
      <c r="Z17" s="114">
        <f t="shared" si="3"/>
        <v>1</v>
      </c>
      <c r="AA17" s="50">
        <v>19.0</v>
      </c>
      <c r="AB17" s="44">
        <f>IF(Z17=1,AA17,0)</f>
        <v>19</v>
      </c>
      <c r="AC17" s="44" t="s">
        <v>17</v>
      </c>
      <c r="AD17" s="114" t="str">
        <f>VLOOKUP(AA17,Sheet3!A$1:B$13,2, TRUE)</f>
        <v>18-24</v>
      </c>
      <c r="AE17" s="114" t="s">
        <v>1115</v>
      </c>
      <c r="AF17" s="50">
        <v>2021.0</v>
      </c>
      <c r="AG17" s="50">
        <v>1.0</v>
      </c>
    </row>
    <row r="18">
      <c r="P18" s="61">
        <v>2021.0</v>
      </c>
      <c r="Q18" s="50">
        <v>0.0</v>
      </c>
      <c r="R18" s="112">
        <v>0.0</v>
      </c>
      <c r="S18" s="112" t="s">
        <v>125</v>
      </c>
      <c r="T18" s="112" t="s">
        <v>125</v>
      </c>
      <c r="U18" s="50" t="s">
        <v>71</v>
      </c>
      <c r="V18" s="50" t="s">
        <v>71</v>
      </c>
      <c r="W18" s="50">
        <f t="shared" si="1"/>
        <v>0</v>
      </c>
      <c r="X18" s="50">
        <f t="shared" si="2"/>
        <v>1</v>
      </c>
      <c r="Y18" s="118" t="s">
        <v>48</v>
      </c>
      <c r="Z18" s="114">
        <f t="shared" si="3"/>
        <v>0</v>
      </c>
      <c r="AA18" s="50">
        <v>21.0</v>
      </c>
      <c r="AB18" s="44" t="s">
        <v>17</v>
      </c>
      <c r="AC18" s="44">
        <f t="shared" ref="AC18:AC19" si="9">IF(Z18=0,AA18,0)</f>
        <v>21</v>
      </c>
      <c r="AD18" s="114" t="str">
        <f>VLOOKUP(AA18,Sheet3!A$1:B$13,2, TRUE)</f>
        <v>18-24</v>
      </c>
      <c r="AE18" s="114" t="s">
        <v>1115</v>
      </c>
      <c r="AF18" s="61">
        <v>2021.0</v>
      </c>
      <c r="AG18" s="50">
        <v>0.0</v>
      </c>
    </row>
    <row r="19">
      <c r="P19" s="50">
        <v>2022.0</v>
      </c>
      <c r="Q19" s="50">
        <v>1.0</v>
      </c>
      <c r="R19" s="112">
        <v>0.0</v>
      </c>
      <c r="S19" s="117" t="s">
        <v>1114</v>
      </c>
      <c r="T19" s="112" t="s">
        <v>133</v>
      </c>
      <c r="U19" s="50" t="s">
        <v>71</v>
      </c>
      <c r="V19" s="50" t="s">
        <v>71</v>
      </c>
      <c r="W19" s="50">
        <f t="shared" si="1"/>
        <v>0</v>
      </c>
      <c r="X19" s="50">
        <f t="shared" si="2"/>
        <v>1</v>
      </c>
      <c r="Y19" s="118" t="s">
        <v>48</v>
      </c>
      <c r="Z19" s="114">
        <f t="shared" si="3"/>
        <v>0</v>
      </c>
      <c r="AA19" s="50">
        <v>20.0</v>
      </c>
      <c r="AB19" s="44" t="s">
        <v>17</v>
      </c>
      <c r="AC19" s="44">
        <f t="shared" si="9"/>
        <v>20</v>
      </c>
      <c r="AD19" s="114" t="str">
        <f>VLOOKUP(AA19,Sheet3!A$1:B$13,2, TRUE)</f>
        <v>18-24</v>
      </c>
      <c r="AE19" s="114" t="s">
        <v>1115</v>
      </c>
      <c r="AF19" s="50">
        <v>2022.0</v>
      </c>
      <c r="AG19" s="50">
        <v>1.0</v>
      </c>
    </row>
    <row r="20">
      <c r="P20" s="50">
        <v>2022.0</v>
      </c>
      <c r="Q20" s="50">
        <v>1.0</v>
      </c>
      <c r="R20" s="112">
        <v>0.0</v>
      </c>
      <c r="S20" s="117" t="s">
        <v>25</v>
      </c>
      <c r="T20" s="112" t="s">
        <v>145</v>
      </c>
      <c r="U20" s="50" t="s">
        <v>71</v>
      </c>
      <c r="V20" s="50" t="s">
        <v>71</v>
      </c>
      <c r="W20" s="50">
        <f t="shared" si="1"/>
        <v>1</v>
      </c>
      <c r="X20" s="50">
        <f t="shared" si="2"/>
        <v>1</v>
      </c>
      <c r="Y20" s="118" t="s">
        <v>15</v>
      </c>
      <c r="Z20" s="114">
        <f t="shared" si="3"/>
        <v>1</v>
      </c>
      <c r="AA20" s="50">
        <v>22.0</v>
      </c>
      <c r="AB20" s="44">
        <f>IF(Z20=1,AA20,0)</f>
        <v>22</v>
      </c>
      <c r="AC20" s="44" t="s">
        <v>17</v>
      </c>
      <c r="AD20" s="114" t="str">
        <f>VLOOKUP(AA20,Sheet3!A$1:B$13,2, TRUE)</f>
        <v>18-24</v>
      </c>
      <c r="AE20" s="114" t="s">
        <v>1115</v>
      </c>
      <c r="AF20" s="50">
        <v>2022.0</v>
      </c>
      <c r="AG20" s="50">
        <v>1.0</v>
      </c>
    </row>
    <row r="21">
      <c r="P21" s="50">
        <v>2022.0</v>
      </c>
      <c r="Q21" s="50">
        <v>1.0</v>
      </c>
      <c r="R21" s="112">
        <v>0.0</v>
      </c>
      <c r="S21" s="112" t="s">
        <v>157</v>
      </c>
      <c r="T21" s="112" t="s">
        <v>157</v>
      </c>
      <c r="U21" s="50" t="s">
        <v>71</v>
      </c>
      <c r="V21" s="50" t="s">
        <v>71</v>
      </c>
      <c r="W21" s="50">
        <f t="shared" si="1"/>
        <v>0</v>
      </c>
      <c r="X21" s="50">
        <f t="shared" si="2"/>
        <v>1</v>
      </c>
      <c r="Y21" s="116" t="s">
        <v>48</v>
      </c>
      <c r="Z21" s="114">
        <f t="shared" si="3"/>
        <v>0</v>
      </c>
      <c r="AA21" s="61">
        <v>20.0</v>
      </c>
      <c r="AB21" s="44" t="s">
        <v>17</v>
      </c>
      <c r="AC21" s="44">
        <f>IF(Z21=0,AA21,0)</f>
        <v>20</v>
      </c>
      <c r="AD21" s="114" t="str">
        <f>VLOOKUP(AA21,Sheet3!A$1:B$13,2, TRUE)</f>
        <v>18-24</v>
      </c>
      <c r="AE21" s="114" t="s">
        <v>1115</v>
      </c>
      <c r="AF21" s="50">
        <v>2022.0</v>
      </c>
      <c r="AG21" s="50">
        <v>1.0</v>
      </c>
    </row>
    <row r="22">
      <c r="P22" s="50">
        <v>2022.0</v>
      </c>
      <c r="Q22" s="50">
        <v>0.0</v>
      </c>
      <c r="R22" s="112">
        <v>0.0</v>
      </c>
      <c r="S22" s="112" t="s">
        <v>125</v>
      </c>
      <c r="T22" s="112" t="s">
        <v>125</v>
      </c>
      <c r="U22" s="50" t="s">
        <v>71</v>
      </c>
      <c r="V22" s="50" t="s">
        <v>71</v>
      </c>
      <c r="W22" s="50">
        <f t="shared" si="1"/>
        <v>0</v>
      </c>
      <c r="X22" s="50">
        <f t="shared" si="2"/>
        <v>1</v>
      </c>
      <c r="Y22" s="116" t="s">
        <v>75</v>
      </c>
      <c r="Z22" s="114">
        <f t="shared" si="3"/>
        <v>1</v>
      </c>
      <c r="AA22" s="61">
        <v>22.0</v>
      </c>
      <c r="AB22" s="44">
        <f t="shared" ref="AB22:AB24" si="10">IF(Z22=1,AA22,0)</f>
        <v>22</v>
      </c>
      <c r="AC22" s="44" t="s">
        <v>17</v>
      </c>
      <c r="AD22" s="114" t="str">
        <f>VLOOKUP(AA22,Sheet3!A$1:B$13,2, TRUE)</f>
        <v>18-24</v>
      </c>
      <c r="AE22" s="114" t="s">
        <v>1115</v>
      </c>
      <c r="AF22" s="50">
        <v>2022.0</v>
      </c>
      <c r="AG22" s="50">
        <v>0.0</v>
      </c>
    </row>
    <row r="23">
      <c r="P23" s="50">
        <v>2022.0</v>
      </c>
      <c r="Q23" s="50">
        <v>1.0</v>
      </c>
      <c r="R23" s="112">
        <v>0.0</v>
      </c>
      <c r="S23" s="112" t="s">
        <v>70</v>
      </c>
      <c r="T23" s="112" t="s">
        <v>70</v>
      </c>
      <c r="U23" s="50" t="s">
        <v>163</v>
      </c>
      <c r="V23" s="50" t="s">
        <v>163</v>
      </c>
      <c r="W23" s="50">
        <f t="shared" si="1"/>
        <v>0</v>
      </c>
      <c r="X23" s="50">
        <f t="shared" si="2"/>
        <v>0</v>
      </c>
      <c r="Y23" s="116" t="s">
        <v>15</v>
      </c>
      <c r="Z23" s="114">
        <f t="shared" si="3"/>
        <v>1</v>
      </c>
      <c r="AA23" s="61">
        <v>24.0</v>
      </c>
      <c r="AB23" s="44">
        <f t="shared" si="10"/>
        <v>24</v>
      </c>
      <c r="AC23" s="44" t="s">
        <v>17</v>
      </c>
      <c r="AD23" s="114" t="str">
        <f>VLOOKUP(AA23,Sheet3!A$1:B$13,2, TRUE)</f>
        <v>18-24</v>
      </c>
      <c r="AE23" s="114" t="s">
        <v>1115</v>
      </c>
      <c r="AF23" s="50">
        <v>2022.0</v>
      </c>
      <c r="AG23" s="50">
        <v>1.0</v>
      </c>
    </row>
    <row r="24">
      <c r="A24" s="114">
        <f>100-B24</f>
        <v>26.66666667</v>
      </c>
      <c r="B24" s="120">
        <f>SUM(Z94:Z108)/COUNT(Z94:Z108)*100</f>
        <v>73.33333333</v>
      </c>
      <c r="I24" s="114">
        <f>100-J24</f>
        <v>12.5</v>
      </c>
      <c r="J24" s="114">
        <f>SUM(Q86:Q93)/COUNT(Q86:Q93)*100</f>
        <v>87.5</v>
      </c>
      <c r="K24" s="119">
        <f>SUM(Q86:Q93)</f>
        <v>7</v>
      </c>
      <c r="L24" s="119">
        <f>COUNT(Q86:Q93)-SUM(Q86:Q93)</f>
        <v>1</v>
      </c>
      <c r="M24" s="117">
        <v>2020.0</v>
      </c>
      <c r="N24" s="117">
        <v>3.0</v>
      </c>
      <c r="O24" s="119">
        <f>SUM(Z86:Z93)</f>
        <v>5</v>
      </c>
      <c r="P24" s="50">
        <v>2013.0</v>
      </c>
      <c r="Q24" s="50">
        <v>1.0</v>
      </c>
      <c r="R24" s="112">
        <v>0.0</v>
      </c>
      <c r="S24" s="112" t="s">
        <v>25</v>
      </c>
      <c r="T24" s="112" t="s">
        <v>25</v>
      </c>
      <c r="U24" s="50" t="s">
        <v>29</v>
      </c>
      <c r="V24" s="50" t="s">
        <v>29</v>
      </c>
      <c r="W24" s="50">
        <f t="shared" si="1"/>
        <v>1</v>
      </c>
      <c r="X24" s="50">
        <f t="shared" si="2"/>
        <v>0</v>
      </c>
      <c r="Y24" s="118" t="s">
        <v>41</v>
      </c>
      <c r="Z24" s="114">
        <f t="shared" si="3"/>
        <v>1</v>
      </c>
      <c r="AA24" s="50">
        <v>25.0</v>
      </c>
      <c r="AB24" s="44">
        <f t="shared" si="10"/>
        <v>25</v>
      </c>
      <c r="AC24" s="44" t="s">
        <v>17</v>
      </c>
      <c r="AD24" s="114" t="str">
        <f>VLOOKUP(AA24,Sheet3!$A1:$B13,2, TRUE)</f>
        <v>25-29</v>
      </c>
      <c r="AE24" s="114" t="s">
        <v>1116</v>
      </c>
      <c r="AF24" s="50">
        <v>2013.0</v>
      </c>
      <c r="AG24" s="50">
        <v>1.0</v>
      </c>
      <c r="AH24" s="114">
        <f>AVERAGE(AC86:AC93)</f>
        <v>59</v>
      </c>
      <c r="AI24" s="114">
        <f>AVERAGE(AB86:AB93)</f>
        <v>62.6</v>
      </c>
      <c r="AJ24" s="114">
        <f>AVERAGE(AA86:AA93)</f>
        <v>61.25</v>
      </c>
      <c r="AK24" s="117">
        <v>2020.0</v>
      </c>
    </row>
    <row r="25">
      <c r="P25" s="61">
        <v>2013.0</v>
      </c>
      <c r="Q25" s="121">
        <v>0.0</v>
      </c>
      <c r="R25" s="112">
        <v>0.0</v>
      </c>
      <c r="S25" s="112" t="s">
        <v>25</v>
      </c>
      <c r="T25" s="112" t="s">
        <v>25</v>
      </c>
      <c r="U25" s="50" t="s">
        <v>14</v>
      </c>
      <c r="V25" s="50" t="s">
        <v>14</v>
      </c>
      <c r="W25" s="50">
        <f t="shared" si="1"/>
        <v>1</v>
      </c>
      <c r="X25" s="50">
        <f t="shared" si="2"/>
        <v>0</v>
      </c>
      <c r="Y25" s="118" t="s">
        <v>48</v>
      </c>
      <c r="Z25" s="114">
        <f t="shared" si="3"/>
        <v>0</v>
      </c>
      <c r="AA25" s="50">
        <v>29.0</v>
      </c>
      <c r="AB25" s="44" t="s">
        <v>17</v>
      </c>
      <c r="AC25" s="44">
        <f>IF(Z25=0,AA25,0)</f>
        <v>29</v>
      </c>
      <c r="AD25" s="114" t="str">
        <f>VLOOKUP(AA25,Sheet3!$A6:$B18,2, TRUE)</f>
        <v>25-29</v>
      </c>
      <c r="AE25" s="114" t="s">
        <v>1116</v>
      </c>
      <c r="AF25" s="61">
        <v>2013.0</v>
      </c>
      <c r="AG25" s="121">
        <v>0.0</v>
      </c>
    </row>
    <row r="26">
      <c r="P26" s="50">
        <v>2014.0</v>
      </c>
      <c r="Q26" s="50">
        <v>1.0</v>
      </c>
      <c r="R26" s="112">
        <v>0.0</v>
      </c>
      <c r="S26" s="112" t="s">
        <v>25</v>
      </c>
      <c r="T26" s="112" t="s">
        <v>25</v>
      </c>
      <c r="U26" s="50" t="s">
        <v>29</v>
      </c>
      <c r="V26" s="50" t="s">
        <v>29</v>
      </c>
      <c r="W26" s="50">
        <f t="shared" si="1"/>
        <v>1</v>
      </c>
      <c r="X26" s="50">
        <f t="shared" si="2"/>
        <v>0</v>
      </c>
      <c r="Y26" s="118" t="s">
        <v>15</v>
      </c>
      <c r="Z26" s="114">
        <f t="shared" si="3"/>
        <v>1</v>
      </c>
      <c r="AA26" s="50">
        <v>29.0</v>
      </c>
      <c r="AB26" s="44">
        <f t="shared" ref="AB26:AB30" si="11">IF(Z26=1,AA26,0)</f>
        <v>29</v>
      </c>
      <c r="AC26" s="44" t="s">
        <v>17</v>
      </c>
      <c r="AD26" s="114" t="str">
        <f>VLOOKUP(AA26,Sheet3!$A3:$B15,2, TRUE)</f>
        <v>25-29</v>
      </c>
      <c r="AE26" s="114" t="s">
        <v>1116</v>
      </c>
      <c r="AF26" s="50">
        <v>2014.0</v>
      </c>
      <c r="AG26" s="50">
        <v>1.0</v>
      </c>
    </row>
    <row r="27">
      <c r="P27" s="50">
        <v>2015.0</v>
      </c>
      <c r="Q27" s="50">
        <v>0.0</v>
      </c>
      <c r="R27" s="112">
        <v>1.0</v>
      </c>
      <c r="S27" s="112" t="s">
        <v>61</v>
      </c>
      <c r="T27" s="112" t="s">
        <v>61</v>
      </c>
      <c r="U27" s="50" t="s">
        <v>21</v>
      </c>
      <c r="V27" s="50" t="s">
        <v>21</v>
      </c>
      <c r="W27" s="50">
        <f t="shared" si="1"/>
        <v>0</v>
      </c>
      <c r="X27" s="50">
        <f t="shared" si="2"/>
        <v>0</v>
      </c>
      <c r="Y27" s="118" t="s">
        <v>15</v>
      </c>
      <c r="Z27" s="114">
        <f t="shared" si="3"/>
        <v>1</v>
      </c>
      <c r="AA27" s="50">
        <v>29.0</v>
      </c>
      <c r="AB27" s="44">
        <f t="shared" si="11"/>
        <v>29</v>
      </c>
      <c r="AC27" s="44" t="s">
        <v>17</v>
      </c>
      <c r="AD27" s="114" t="str">
        <f>VLOOKUP(AA27,Sheet3!$A1:$B13,2, TRUE)</f>
        <v>25-29</v>
      </c>
      <c r="AE27" s="114" t="s">
        <v>1116</v>
      </c>
      <c r="AF27" s="50">
        <v>2015.0</v>
      </c>
      <c r="AG27" s="50">
        <v>0.0</v>
      </c>
    </row>
    <row r="28">
      <c r="P28" s="50">
        <v>2015.0</v>
      </c>
      <c r="Q28" s="50">
        <v>0.0</v>
      </c>
      <c r="R28" s="112">
        <v>1.0</v>
      </c>
      <c r="S28" s="112" t="s">
        <v>25</v>
      </c>
      <c r="T28" s="112" t="s">
        <v>25</v>
      </c>
      <c r="U28" s="50" t="s">
        <v>54</v>
      </c>
      <c r="V28" s="50" t="s">
        <v>54</v>
      </c>
      <c r="W28" s="50">
        <f t="shared" si="1"/>
        <v>1</v>
      </c>
      <c r="X28" s="50">
        <f t="shared" si="2"/>
        <v>0</v>
      </c>
      <c r="Y28" s="118" t="s">
        <v>15</v>
      </c>
      <c r="Z28" s="114">
        <f t="shared" si="3"/>
        <v>1</v>
      </c>
      <c r="AA28" s="50">
        <v>26.0</v>
      </c>
      <c r="AB28" s="44">
        <f t="shared" si="11"/>
        <v>26</v>
      </c>
      <c r="AC28" s="44" t="s">
        <v>17</v>
      </c>
      <c r="AD28" s="114" t="str">
        <f>VLOOKUP(AA28,Sheet3!$A2:$B14,2, TRUE)</f>
        <v>25-29</v>
      </c>
      <c r="AE28" s="114" t="s">
        <v>1116</v>
      </c>
      <c r="AF28" s="50">
        <v>2015.0</v>
      </c>
      <c r="AG28" s="50">
        <v>0.0</v>
      </c>
    </row>
    <row r="29">
      <c r="P29" s="50">
        <v>2019.0</v>
      </c>
      <c r="Q29" s="50">
        <v>1.0</v>
      </c>
      <c r="R29" s="112">
        <v>1.0</v>
      </c>
      <c r="S29" s="112" t="s">
        <v>104</v>
      </c>
      <c r="T29" s="112" t="s">
        <v>104</v>
      </c>
      <c r="U29" s="50" t="s">
        <v>105</v>
      </c>
      <c r="V29" s="50" t="s">
        <v>105</v>
      </c>
      <c r="W29" s="50">
        <f t="shared" si="1"/>
        <v>0</v>
      </c>
      <c r="X29" s="50">
        <f t="shared" si="2"/>
        <v>0</v>
      </c>
      <c r="Y29" s="118" t="s">
        <v>15</v>
      </c>
      <c r="Z29" s="114">
        <f t="shared" si="3"/>
        <v>1</v>
      </c>
      <c r="AA29" s="50">
        <v>25.0</v>
      </c>
      <c r="AB29" s="44">
        <f t="shared" si="11"/>
        <v>25</v>
      </c>
      <c r="AC29" s="44" t="s">
        <v>17</v>
      </c>
      <c r="AD29" s="114" t="str">
        <f>VLOOKUP(AA29,Sheet3!A$1:B$13,2, TRUE)</f>
        <v>25-29</v>
      </c>
      <c r="AE29" s="114" t="s">
        <v>1116</v>
      </c>
      <c r="AF29" s="50">
        <v>2019.0</v>
      </c>
      <c r="AG29" s="50">
        <v>1.0</v>
      </c>
    </row>
    <row r="30">
      <c r="P30" s="50">
        <v>2019.0</v>
      </c>
      <c r="Q30" s="50">
        <v>1.0</v>
      </c>
      <c r="R30" s="112">
        <v>0.0</v>
      </c>
      <c r="S30" s="112" t="s">
        <v>25</v>
      </c>
      <c r="T30" s="112" t="s">
        <v>25</v>
      </c>
      <c r="U30" s="50" t="s">
        <v>66</v>
      </c>
      <c r="V30" s="50" t="s">
        <v>66</v>
      </c>
      <c r="W30" s="50">
        <f t="shared" si="1"/>
        <v>1</v>
      </c>
      <c r="X30" s="50">
        <f t="shared" si="2"/>
        <v>0</v>
      </c>
      <c r="Y30" s="118" t="s">
        <v>110</v>
      </c>
      <c r="Z30" s="114">
        <f t="shared" si="3"/>
        <v>1</v>
      </c>
      <c r="AA30" s="50">
        <v>27.0</v>
      </c>
      <c r="AB30" s="44">
        <f t="shared" si="11"/>
        <v>27</v>
      </c>
      <c r="AC30" s="44" t="s">
        <v>17</v>
      </c>
      <c r="AD30" s="114" t="str">
        <f>VLOOKUP(AA30,Sheet3!A$1:B$13,2, TRUE)</f>
        <v>25-29</v>
      </c>
      <c r="AE30" s="114" t="s">
        <v>1116</v>
      </c>
      <c r="AF30" s="50">
        <v>2019.0</v>
      </c>
      <c r="AG30" s="50">
        <v>1.0</v>
      </c>
    </row>
    <row r="31">
      <c r="P31" s="50">
        <v>2019.0</v>
      </c>
      <c r="Q31" s="50">
        <v>1.0</v>
      </c>
      <c r="R31" s="112">
        <v>1.0</v>
      </c>
      <c r="S31" s="112" t="s">
        <v>25</v>
      </c>
      <c r="T31" s="112" t="s">
        <v>25</v>
      </c>
      <c r="U31" s="50" t="s">
        <v>96</v>
      </c>
      <c r="V31" s="50" t="s">
        <v>96</v>
      </c>
      <c r="W31" s="50">
        <f t="shared" si="1"/>
        <v>1</v>
      </c>
      <c r="X31" s="50">
        <f t="shared" si="2"/>
        <v>0</v>
      </c>
      <c r="Y31" s="118" t="s">
        <v>48</v>
      </c>
      <c r="Z31" s="114">
        <f t="shared" si="3"/>
        <v>0</v>
      </c>
      <c r="AA31" s="50">
        <v>28.0</v>
      </c>
      <c r="AB31" s="44" t="s">
        <v>17</v>
      </c>
      <c r="AC31" s="44">
        <f t="shared" ref="AC31:AC36" si="12">IF(Z31=0,AA31,0)</f>
        <v>28</v>
      </c>
      <c r="AD31" s="114" t="str">
        <f>VLOOKUP(AA31,Sheet3!A$1:B$13,2, TRUE)</f>
        <v>25-29</v>
      </c>
      <c r="AE31" s="114" t="s">
        <v>1116</v>
      </c>
      <c r="AF31" s="50">
        <v>2019.0</v>
      </c>
      <c r="AG31" s="50">
        <v>1.0</v>
      </c>
    </row>
    <row r="32">
      <c r="P32" s="50">
        <v>2020.0</v>
      </c>
      <c r="Q32" s="50">
        <v>1.0</v>
      </c>
      <c r="R32" s="112">
        <v>0.0</v>
      </c>
      <c r="S32" s="112" t="s">
        <v>25</v>
      </c>
      <c r="T32" s="112" t="s">
        <v>25</v>
      </c>
      <c r="U32" s="50" t="s">
        <v>83</v>
      </c>
      <c r="V32" s="50" t="s">
        <v>83</v>
      </c>
      <c r="W32" s="50">
        <f t="shared" si="1"/>
        <v>1</v>
      </c>
      <c r="X32" s="50">
        <f t="shared" si="2"/>
        <v>0</v>
      </c>
      <c r="Y32" s="118" t="s">
        <v>48</v>
      </c>
      <c r="Z32" s="114">
        <f t="shared" si="3"/>
        <v>0</v>
      </c>
      <c r="AA32" s="50">
        <v>28.0</v>
      </c>
      <c r="AB32" s="44" t="s">
        <v>17</v>
      </c>
      <c r="AC32" s="44">
        <f t="shared" si="12"/>
        <v>28</v>
      </c>
      <c r="AD32" s="114" t="str">
        <f>VLOOKUP(AA32,Sheet3!A$1:B$13,2, TRUE)</f>
        <v>25-29</v>
      </c>
      <c r="AE32" s="114" t="s">
        <v>1116</v>
      </c>
      <c r="AF32" s="50">
        <v>2020.0</v>
      </c>
      <c r="AG32" s="50">
        <v>1.0</v>
      </c>
    </row>
    <row r="33">
      <c r="P33" s="61">
        <v>2021.0</v>
      </c>
      <c r="Q33" s="50">
        <v>1.0</v>
      </c>
      <c r="R33" s="112">
        <v>0.0</v>
      </c>
      <c r="S33" s="112" t="s">
        <v>125</v>
      </c>
      <c r="T33" s="112" t="s">
        <v>125</v>
      </c>
      <c r="U33" s="50" t="s">
        <v>71</v>
      </c>
      <c r="V33" s="50" t="s">
        <v>71</v>
      </c>
      <c r="W33" s="50">
        <f t="shared" si="1"/>
        <v>0</v>
      </c>
      <c r="X33" s="50">
        <f t="shared" si="2"/>
        <v>1</v>
      </c>
      <c r="Y33" s="118" t="s">
        <v>48</v>
      </c>
      <c r="Z33" s="114">
        <f t="shared" si="3"/>
        <v>0</v>
      </c>
      <c r="AA33" s="50">
        <v>27.0</v>
      </c>
      <c r="AB33" s="44" t="s">
        <v>17</v>
      </c>
      <c r="AC33" s="44">
        <f t="shared" si="12"/>
        <v>27</v>
      </c>
      <c r="AD33" s="114" t="str">
        <f>VLOOKUP(AA33,Sheet3!A$1:B$13,2, TRUE)</f>
        <v>25-29</v>
      </c>
      <c r="AE33" s="114" t="s">
        <v>1116</v>
      </c>
      <c r="AF33" s="61">
        <v>2021.0</v>
      </c>
      <c r="AG33" s="50">
        <v>1.0</v>
      </c>
    </row>
    <row r="34">
      <c r="P34" s="50">
        <v>2022.0</v>
      </c>
      <c r="Q34" s="50">
        <v>1.0</v>
      </c>
      <c r="R34" s="112">
        <v>0.0</v>
      </c>
      <c r="S34" s="117" t="s">
        <v>25</v>
      </c>
      <c r="T34" s="112" t="s">
        <v>151</v>
      </c>
      <c r="U34" s="50" t="s">
        <v>71</v>
      </c>
      <c r="V34" s="50" t="s">
        <v>71</v>
      </c>
      <c r="W34" s="50">
        <f t="shared" si="1"/>
        <v>1</v>
      </c>
      <c r="X34" s="50">
        <f t="shared" si="2"/>
        <v>1</v>
      </c>
      <c r="Y34" s="116" t="s">
        <v>48</v>
      </c>
      <c r="Z34" s="114">
        <f t="shared" si="3"/>
        <v>0</v>
      </c>
      <c r="AA34" s="61">
        <v>29.0</v>
      </c>
      <c r="AB34" s="44" t="s">
        <v>17</v>
      </c>
      <c r="AC34" s="44">
        <f t="shared" si="12"/>
        <v>29</v>
      </c>
      <c r="AD34" s="114" t="str">
        <f>VLOOKUP(AA34,Sheet3!A$1:B$13,2, TRUE)</f>
        <v>25-29</v>
      </c>
      <c r="AE34" s="114" t="s">
        <v>1116</v>
      </c>
      <c r="AF34" s="50">
        <v>2022.0</v>
      </c>
      <c r="AG34" s="50">
        <v>1.0</v>
      </c>
    </row>
    <row r="35">
      <c r="P35" s="50">
        <v>2022.0</v>
      </c>
      <c r="Q35" s="50">
        <v>0.0</v>
      </c>
      <c r="R35" s="112">
        <v>0.0</v>
      </c>
      <c r="S35" s="117" t="s">
        <v>25</v>
      </c>
      <c r="T35" s="112" t="s">
        <v>145</v>
      </c>
      <c r="U35" s="50" t="s">
        <v>71</v>
      </c>
      <c r="V35" s="50" t="s">
        <v>71</v>
      </c>
      <c r="W35" s="50">
        <f t="shared" si="1"/>
        <v>1</v>
      </c>
      <c r="X35" s="50">
        <f t="shared" si="2"/>
        <v>1</v>
      </c>
      <c r="Y35" s="116" t="s">
        <v>48</v>
      </c>
      <c r="Z35" s="114">
        <f t="shared" si="3"/>
        <v>0</v>
      </c>
      <c r="AA35" s="61">
        <v>25.0</v>
      </c>
      <c r="AB35" s="44" t="s">
        <v>17</v>
      </c>
      <c r="AC35" s="44">
        <f t="shared" si="12"/>
        <v>25</v>
      </c>
      <c r="AD35" s="114" t="str">
        <f>VLOOKUP(AA35,Sheet3!A$1:B$13,2, TRUE)</f>
        <v>25-29</v>
      </c>
      <c r="AE35" s="114" t="s">
        <v>1116</v>
      </c>
      <c r="AF35" s="50">
        <v>2022.0</v>
      </c>
      <c r="AG35" s="50">
        <v>0.0</v>
      </c>
    </row>
    <row r="36">
      <c r="P36" s="50">
        <v>2022.0</v>
      </c>
      <c r="Q36" s="50">
        <v>1.0</v>
      </c>
      <c r="R36" s="112">
        <v>0.0</v>
      </c>
      <c r="S36" s="112" t="s">
        <v>125</v>
      </c>
      <c r="T36" s="112" t="s">
        <v>125</v>
      </c>
      <c r="U36" s="50" t="s">
        <v>71</v>
      </c>
      <c r="V36" s="50" t="s">
        <v>71</v>
      </c>
      <c r="W36" s="50">
        <f t="shared" si="1"/>
        <v>0</v>
      </c>
      <c r="X36" s="50">
        <f t="shared" si="2"/>
        <v>1</v>
      </c>
      <c r="Y36" s="116" t="s">
        <v>48</v>
      </c>
      <c r="Z36" s="114">
        <f t="shared" si="3"/>
        <v>0</v>
      </c>
      <c r="AA36" s="61">
        <v>26.0</v>
      </c>
      <c r="AB36" s="44" t="s">
        <v>17</v>
      </c>
      <c r="AC36" s="44">
        <f t="shared" si="12"/>
        <v>26</v>
      </c>
      <c r="AD36" s="114" t="str">
        <f>VLOOKUP(AA36,Sheet3!A$1:B$13,2, TRUE)</f>
        <v>25-29</v>
      </c>
      <c r="AE36" s="114" t="s">
        <v>1116</v>
      </c>
      <c r="AF36" s="50">
        <v>2022.0</v>
      </c>
      <c r="AG36" s="50">
        <v>1.0</v>
      </c>
    </row>
    <row r="37">
      <c r="P37" s="50">
        <v>2014.0</v>
      </c>
      <c r="Q37" s="50">
        <v>1.0</v>
      </c>
      <c r="R37" s="112">
        <v>1.0</v>
      </c>
      <c r="S37" s="112" t="s">
        <v>25</v>
      </c>
      <c r="T37" s="112" t="s">
        <v>25</v>
      </c>
      <c r="U37" s="50" t="s">
        <v>54</v>
      </c>
      <c r="V37" s="50" t="s">
        <v>54</v>
      </c>
      <c r="W37" s="50">
        <f t="shared" si="1"/>
        <v>1</v>
      </c>
      <c r="X37" s="50">
        <f t="shared" si="2"/>
        <v>0</v>
      </c>
      <c r="Y37" s="118" t="s">
        <v>42</v>
      </c>
      <c r="Z37" s="114">
        <f t="shared" si="3"/>
        <v>1</v>
      </c>
      <c r="AA37" s="50">
        <v>32.0</v>
      </c>
      <c r="AB37" s="44">
        <f>IF(Z37=1,AA37,0)</f>
        <v>32</v>
      </c>
      <c r="AC37" s="44" t="s">
        <v>17</v>
      </c>
      <c r="AD37" s="114" t="str">
        <f>VLOOKUP(AA37,Sheet3!$A4:$B16,2, TRUE)</f>
        <v>30-34</v>
      </c>
      <c r="AE37" s="114" t="s">
        <v>1117</v>
      </c>
      <c r="AF37" s="50">
        <v>2014.0</v>
      </c>
      <c r="AG37" s="50">
        <v>1.0</v>
      </c>
    </row>
    <row r="38">
      <c r="P38" s="50">
        <v>2016.0</v>
      </c>
      <c r="Q38" s="50">
        <v>1.0</v>
      </c>
      <c r="R38" s="112">
        <v>0.0</v>
      </c>
      <c r="S38" s="112" t="s">
        <v>78</v>
      </c>
      <c r="T38" s="112" t="s">
        <v>78</v>
      </c>
      <c r="U38" s="50" t="s">
        <v>79</v>
      </c>
      <c r="V38" s="50" t="s">
        <v>79</v>
      </c>
      <c r="W38" s="50">
        <f t="shared" si="1"/>
        <v>0</v>
      </c>
      <c r="X38" s="50">
        <f t="shared" si="2"/>
        <v>0</v>
      </c>
      <c r="Y38" s="118" t="s">
        <v>48</v>
      </c>
      <c r="Z38" s="114">
        <f t="shared" si="3"/>
        <v>0</v>
      </c>
      <c r="AA38" s="50">
        <v>32.0</v>
      </c>
      <c r="AB38" s="44" t="s">
        <v>17</v>
      </c>
      <c r="AC38" s="44">
        <f>IF(Z38=0,AA38,0)</f>
        <v>32</v>
      </c>
      <c r="AD38" s="114" t="str">
        <f>VLOOKUP(AA38,Sheet3!A$1:B$13,2, TRUE)</f>
        <v>30-34</v>
      </c>
      <c r="AE38" s="114" t="s">
        <v>1117</v>
      </c>
      <c r="AF38" s="50">
        <v>2016.0</v>
      </c>
      <c r="AG38" s="50">
        <v>1.0</v>
      </c>
    </row>
    <row r="39">
      <c r="P39" s="61">
        <v>2016.0</v>
      </c>
      <c r="Q39" s="50">
        <v>1.0</v>
      </c>
      <c r="R39" s="112">
        <v>1.0</v>
      </c>
      <c r="S39" s="112" t="s">
        <v>25</v>
      </c>
      <c r="T39" s="112" t="s">
        <v>25</v>
      </c>
      <c r="U39" s="50" t="s">
        <v>66</v>
      </c>
      <c r="V39" s="50" t="s">
        <v>66</v>
      </c>
      <c r="W39" s="50">
        <f t="shared" si="1"/>
        <v>1</v>
      </c>
      <c r="X39" s="50">
        <f t="shared" si="2"/>
        <v>0</v>
      </c>
      <c r="Y39" s="118" t="s">
        <v>15</v>
      </c>
      <c r="Z39" s="114">
        <f t="shared" si="3"/>
        <v>1</v>
      </c>
      <c r="AA39" s="50">
        <v>31.0</v>
      </c>
      <c r="AB39" s="44">
        <f t="shared" ref="AB39:AB41" si="13">IF(Z39=1,AA39,0)</f>
        <v>31</v>
      </c>
      <c r="AC39" s="44" t="s">
        <v>17</v>
      </c>
      <c r="AD39" s="114" t="str">
        <f>VLOOKUP(AA39,Sheet3!A$1:B$13,2, TRUE)</f>
        <v>30-34</v>
      </c>
      <c r="AE39" s="114" t="s">
        <v>1117</v>
      </c>
      <c r="AF39" s="61">
        <v>2016.0</v>
      </c>
      <c r="AG39" s="50">
        <v>1.0</v>
      </c>
    </row>
    <row r="40">
      <c r="P40" s="50">
        <v>2017.0</v>
      </c>
      <c r="Q40" s="50">
        <v>1.0</v>
      </c>
      <c r="R40" s="112">
        <v>0.0</v>
      </c>
      <c r="S40" s="112" t="s">
        <v>44</v>
      </c>
      <c r="T40" s="112" t="s">
        <v>44</v>
      </c>
      <c r="U40" s="50" t="s">
        <v>29</v>
      </c>
      <c r="V40" s="50" t="s">
        <v>29</v>
      </c>
      <c r="W40" s="50">
        <f t="shared" si="1"/>
        <v>0</v>
      </c>
      <c r="X40" s="50">
        <f t="shared" si="2"/>
        <v>0</v>
      </c>
      <c r="Y40" s="116" t="s">
        <v>17</v>
      </c>
      <c r="Z40" s="114">
        <f t="shared" si="3"/>
        <v>1</v>
      </c>
      <c r="AA40" s="50">
        <v>34.0</v>
      </c>
      <c r="AB40" s="44">
        <f t="shared" si="13"/>
        <v>34</v>
      </c>
      <c r="AC40" s="44" t="s">
        <v>17</v>
      </c>
      <c r="AD40" s="114" t="str">
        <f>VLOOKUP(AA40,Sheet3!A$1:B$13,2, TRUE)</f>
        <v>30-34</v>
      </c>
      <c r="AE40" s="114" t="s">
        <v>1117</v>
      </c>
      <c r="AF40" s="50">
        <v>2017.0</v>
      </c>
      <c r="AG40" s="50">
        <v>1.0</v>
      </c>
    </row>
    <row r="41">
      <c r="P41" s="50">
        <v>2019.0</v>
      </c>
      <c r="Q41" s="50">
        <v>1.0</v>
      </c>
      <c r="R41" s="112">
        <v>0.0</v>
      </c>
      <c r="S41" s="112" t="s">
        <v>25</v>
      </c>
      <c r="T41" s="112" t="s">
        <v>25</v>
      </c>
      <c r="U41" s="50" t="s">
        <v>29</v>
      </c>
      <c r="V41" s="50" t="s">
        <v>29</v>
      </c>
      <c r="W41" s="50">
        <f t="shared" si="1"/>
        <v>1</v>
      </c>
      <c r="X41" s="50">
        <f t="shared" si="2"/>
        <v>0</v>
      </c>
      <c r="Y41" s="118" t="s">
        <v>60</v>
      </c>
      <c r="Z41" s="114">
        <f t="shared" si="3"/>
        <v>1</v>
      </c>
      <c r="AA41" s="50">
        <v>32.0</v>
      </c>
      <c r="AB41" s="44">
        <f t="shared" si="13"/>
        <v>32</v>
      </c>
      <c r="AC41" s="44" t="s">
        <v>17</v>
      </c>
      <c r="AD41" s="114" t="str">
        <f>VLOOKUP(AA41,Sheet3!A$1:B$13,2, TRUE)</f>
        <v>30-34</v>
      </c>
      <c r="AE41" s="114" t="s">
        <v>1117</v>
      </c>
      <c r="AF41" s="50">
        <v>2019.0</v>
      </c>
      <c r="AG41" s="50">
        <v>1.0</v>
      </c>
    </row>
    <row r="42">
      <c r="P42" s="50">
        <v>2021.0</v>
      </c>
      <c r="Q42" s="50">
        <v>1.0</v>
      </c>
      <c r="R42" s="112">
        <v>0.0</v>
      </c>
      <c r="S42" s="112" t="s">
        <v>130</v>
      </c>
      <c r="T42" s="112" t="s">
        <v>130</v>
      </c>
      <c r="U42" s="50" t="s">
        <v>71</v>
      </c>
      <c r="V42" s="50" t="s">
        <v>71</v>
      </c>
      <c r="W42" s="50">
        <f t="shared" si="1"/>
        <v>0</v>
      </c>
      <c r="X42" s="50">
        <f t="shared" si="2"/>
        <v>1</v>
      </c>
      <c r="Y42" s="118" t="s">
        <v>48</v>
      </c>
      <c r="Z42" s="114">
        <f t="shared" si="3"/>
        <v>0</v>
      </c>
      <c r="AA42" s="50">
        <v>31.0</v>
      </c>
      <c r="AB42" s="44" t="s">
        <v>17</v>
      </c>
      <c r="AC42" s="44">
        <f t="shared" ref="AC42:AC46" si="14">IF(Z42=0,AA42,0)</f>
        <v>31</v>
      </c>
      <c r="AD42" s="114" t="str">
        <f>VLOOKUP(AA42,Sheet3!A$1:B$13,2, TRUE)</f>
        <v>30-34</v>
      </c>
      <c r="AE42" s="114" t="s">
        <v>1117</v>
      </c>
      <c r="AF42" s="50">
        <v>2021.0</v>
      </c>
      <c r="AG42" s="50">
        <v>1.0</v>
      </c>
    </row>
    <row r="43">
      <c r="P43" s="61">
        <v>2021.0</v>
      </c>
      <c r="Q43" s="50">
        <v>1.0</v>
      </c>
      <c r="R43" s="112">
        <v>0.0</v>
      </c>
      <c r="S43" s="117" t="s">
        <v>1114</v>
      </c>
      <c r="T43" s="112" t="s">
        <v>133</v>
      </c>
      <c r="U43" s="50" t="s">
        <v>71</v>
      </c>
      <c r="V43" s="50" t="s">
        <v>71</v>
      </c>
      <c r="W43" s="50">
        <f t="shared" si="1"/>
        <v>0</v>
      </c>
      <c r="X43" s="50">
        <f t="shared" si="2"/>
        <v>1</v>
      </c>
      <c r="Y43" s="118" t="s">
        <v>48</v>
      </c>
      <c r="Z43" s="114">
        <f t="shared" si="3"/>
        <v>0</v>
      </c>
      <c r="AA43" s="50">
        <v>34.0</v>
      </c>
      <c r="AB43" s="44" t="s">
        <v>17</v>
      </c>
      <c r="AC43" s="44">
        <f t="shared" si="14"/>
        <v>34</v>
      </c>
      <c r="AD43" s="114" t="str">
        <f>VLOOKUP(AA43,Sheet3!A$1:B$13,2, TRUE)</f>
        <v>30-34</v>
      </c>
      <c r="AE43" s="114" t="s">
        <v>1117</v>
      </c>
      <c r="AF43" s="61">
        <v>2021.0</v>
      </c>
      <c r="AG43" s="50">
        <v>1.0</v>
      </c>
    </row>
    <row r="44">
      <c r="P44" s="50">
        <v>2022.0</v>
      </c>
      <c r="Q44" s="50">
        <v>0.0</v>
      </c>
      <c r="R44" s="112">
        <v>0.0</v>
      </c>
      <c r="S44" s="117" t="s">
        <v>1114</v>
      </c>
      <c r="T44" s="112" t="s">
        <v>133</v>
      </c>
      <c r="U44" s="50" t="s">
        <v>71</v>
      </c>
      <c r="V44" s="50" t="s">
        <v>71</v>
      </c>
      <c r="W44" s="50">
        <f t="shared" si="1"/>
        <v>0</v>
      </c>
      <c r="X44" s="50">
        <f t="shared" si="2"/>
        <v>1</v>
      </c>
      <c r="Y44" s="118" t="s">
        <v>48</v>
      </c>
      <c r="Z44" s="114">
        <f t="shared" si="3"/>
        <v>0</v>
      </c>
      <c r="AA44" s="50">
        <v>32.0</v>
      </c>
      <c r="AB44" s="44" t="s">
        <v>17</v>
      </c>
      <c r="AC44" s="44">
        <f t="shared" si="14"/>
        <v>32</v>
      </c>
      <c r="AD44" s="114" t="str">
        <f>VLOOKUP(AA44,Sheet3!A$1:B$13,2, TRUE)</f>
        <v>30-34</v>
      </c>
      <c r="AE44" s="114" t="s">
        <v>1117</v>
      </c>
      <c r="AF44" s="50">
        <v>2022.0</v>
      </c>
      <c r="AG44" s="50">
        <v>0.0</v>
      </c>
    </row>
    <row r="45">
      <c r="P45" s="50">
        <v>2022.0</v>
      </c>
      <c r="Q45" s="50">
        <v>1.0</v>
      </c>
      <c r="R45" s="112">
        <v>0.0</v>
      </c>
      <c r="S45" s="117" t="s">
        <v>125</v>
      </c>
      <c r="T45" s="112" t="s">
        <v>164</v>
      </c>
      <c r="U45" s="50" t="s">
        <v>71</v>
      </c>
      <c r="V45" s="50" t="s">
        <v>71</v>
      </c>
      <c r="W45" s="50">
        <f t="shared" si="1"/>
        <v>0</v>
      </c>
      <c r="X45" s="50">
        <f t="shared" si="2"/>
        <v>1</v>
      </c>
      <c r="Y45" s="116" t="s">
        <v>48</v>
      </c>
      <c r="Z45" s="114">
        <f t="shared" si="3"/>
        <v>0</v>
      </c>
      <c r="AA45" s="61">
        <v>34.0</v>
      </c>
      <c r="AB45" s="44" t="s">
        <v>17</v>
      </c>
      <c r="AC45" s="44">
        <f t="shared" si="14"/>
        <v>34</v>
      </c>
      <c r="AD45" s="114" t="str">
        <f>VLOOKUP(AA45,Sheet3!A$1:B$13,2, TRUE)</f>
        <v>30-34</v>
      </c>
      <c r="AE45" s="114" t="s">
        <v>1117</v>
      </c>
      <c r="AF45" s="50">
        <v>2022.0</v>
      </c>
      <c r="AG45" s="50">
        <v>1.0</v>
      </c>
    </row>
    <row r="46">
      <c r="P46" s="50">
        <v>2022.0</v>
      </c>
      <c r="Q46" s="50">
        <v>1.0</v>
      </c>
      <c r="R46" s="112">
        <v>0.0</v>
      </c>
      <c r="S46" s="117" t="s">
        <v>1118</v>
      </c>
      <c r="T46" s="112" t="s">
        <v>169</v>
      </c>
      <c r="U46" s="50" t="s">
        <v>170</v>
      </c>
      <c r="V46" s="50" t="s">
        <v>1111</v>
      </c>
      <c r="W46" s="50">
        <f t="shared" si="1"/>
        <v>0</v>
      </c>
      <c r="X46" s="50">
        <f t="shared" si="2"/>
        <v>0</v>
      </c>
      <c r="Y46" s="116" t="s">
        <v>48</v>
      </c>
      <c r="Z46" s="114">
        <f t="shared" si="3"/>
        <v>0</v>
      </c>
      <c r="AA46" s="61">
        <v>34.0</v>
      </c>
      <c r="AB46" s="44" t="s">
        <v>17</v>
      </c>
      <c r="AC46" s="44">
        <f t="shared" si="14"/>
        <v>34</v>
      </c>
      <c r="AD46" s="114" t="str">
        <f>VLOOKUP(AA46,Sheet3!A$1:B$13,2, TRUE)</f>
        <v>30-34</v>
      </c>
      <c r="AE46" s="114" t="s">
        <v>1117</v>
      </c>
      <c r="AF46" s="50">
        <v>2022.0</v>
      </c>
      <c r="AG46" s="50">
        <v>1.0</v>
      </c>
    </row>
    <row r="47">
      <c r="P47" s="50">
        <v>2016.0</v>
      </c>
      <c r="Q47" s="50">
        <v>1.0</v>
      </c>
      <c r="R47" s="112">
        <v>1.0</v>
      </c>
      <c r="S47" s="112" t="s">
        <v>61</v>
      </c>
      <c r="T47" s="112" t="s">
        <v>61</v>
      </c>
      <c r="U47" s="50" t="s">
        <v>80</v>
      </c>
      <c r="V47" s="50" t="s">
        <v>80</v>
      </c>
      <c r="W47" s="50">
        <f t="shared" si="1"/>
        <v>0</v>
      </c>
      <c r="X47" s="50">
        <f t="shared" si="2"/>
        <v>0</v>
      </c>
      <c r="Y47" s="118" t="s">
        <v>15</v>
      </c>
      <c r="Z47" s="114">
        <f t="shared" si="3"/>
        <v>1</v>
      </c>
      <c r="AA47" s="50">
        <v>39.0</v>
      </c>
      <c r="AB47" s="44">
        <f t="shared" ref="AB47:AB50" si="15">IF(Z47=1,AA47,0)</f>
        <v>39</v>
      </c>
      <c r="AC47" s="44" t="s">
        <v>17</v>
      </c>
      <c r="AD47" s="114" t="str">
        <f>VLOOKUP(AA47,Sheet3!A$1:B$13,2, TRUE)</f>
        <v>35-39</v>
      </c>
      <c r="AE47" s="114" t="s">
        <v>1119</v>
      </c>
      <c r="AF47" s="50">
        <v>2016.0</v>
      </c>
      <c r="AG47" s="50">
        <v>1.0</v>
      </c>
    </row>
    <row r="48">
      <c r="P48" s="61">
        <v>2016.0</v>
      </c>
      <c r="Q48" s="50">
        <v>1.0</v>
      </c>
      <c r="R48" s="112">
        <v>1.0</v>
      </c>
      <c r="S48" s="112" t="s">
        <v>25</v>
      </c>
      <c r="T48" s="112" t="s">
        <v>25</v>
      </c>
      <c r="U48" s="50" t="s">
        <v>29</v>
      </c>
      <c r="V48" s="50" t="s">
        <v>29</v>
      </c>
      <c r="W48" s="50">
        <f t="shared" si="1"/>
        <v>1</v>
      </c>
      <c r="X48" s="50">
        <f t="shared" si="2"/>
        <v>0</v>
      </c>
      <c r="Y48" s="118" t="s">
        <v>15</v>
      </c>
      <c r="Z48" s="114">
        <f t="shared" si="3"/>
        <v>1</v>
      </c>
      <c r="AA48" s="50">
        <v>37.0</v>
      </c>
      <c r="AB48" s="44">
        <f t="shared" si="15"/>
        <v>37</v>
      </c>
      <c r="AC48" s="44" t="s">
        <v>17</v>
      </c>
      <c r="AD48" s="114" t="str">
        <f>VLOOKUP(AA48,Sheet3!A$1:B$13,2, TRUE)</f>
        <v>35-39</v>
      </c>
      <c r="AE48" s="114" t="s">
        <v>1119</v>
      </c>
      <c r="AF48" s="61">
        <v>2016.0</v>
      </c>
      <c r="AG48" s="50">
        <v>1.0</v>
      </c>
    </row>
    <row r="49">
      <c r="P49" s="61">
        <v>2019.0</v>
      </c>
      <c r="Q49" s="50">
        <v>0.0</v>
      </c>
      <c r="R49" s="112">
        <v>0.0</v>
      </c>
      <c r="S49" s="112" t="s">
        <v>44</v>
      </c>
      <c r="T49" s="112" t="s">
        <v>44</v>
      </c>
      <c r="U49" s="50" t="s">
        <v>29</v>
      </c>
      <c r="V49" s="50" t="s">
        <v>29</v>
      </c>
      <c r="W49" s="50">
        <f t="shared" si="1"/>
        <v>0</v>
      </c>
      <c r="X49" s="50">
        <f t="shared" si="2"/>
        <v>0</v>
      </c>
      <c r="Y49" s="118" t="s">
        <v>81</v>
      </c>
      <c r="Z49" s="114">
        <f t="shared" si="3"/>
        <v>1</v>
      </c>
      <c r="AA49" s="50">
        <v>36.0</v>
      </c>
      <c r="AB49" s="44">
        <f t="shared" si="15"/>
        <v>36</v>
      </c>
      <c r="AC49" s="44" t="s">
        <v>17</v>
      </c>
      <c r="AD49" s="114" t="str">
        <f>VLOOKUP(AA49,Sheet3!A$1:B$13,2, TRUE)</f>
        <v>35-39</v>
      </c>
      <c r="AE49" s="114" t="s">
        <v>1119</v>
      </c>
      <c r="AF49" s="61">
        <v>2019.0</v>
      </c>
      <c r="AG49" s="50">
        <v>0.0</v>
      </c>
    </row>
    <row r="50">
      <c r="P50" s="50">
        <v>2020.0</v>
      </c>
      <c r="Q50" s="50">
        <v>0.0</v>
      </c>
      <c r="R50" s="112">
        <v>0.0</v>
      </c>
      <c r="S50" s="112" t="s">
        <v>125</v>
      </c>
      <c r="T50" s="112" t="s">
        <v>125</v>
      </c>
      <c r="U50" s="50" t="s">
        <v>71</v>
      </c>
      <c r="V50" s="50" t="s">
        <v>71</v>
      </c>
      <c r="W50" s="50">
        <f t="shared" si="1"/>
        <v>0</v>
      </c>
      <c r="X50" s="50">
        <f t="shared" si="2"/>
        <v>1</v>
      </c>
      <c r="Y50" s="118" t="s">
        <v>127</v>
      </c>
      <c r="Z50" s="114">
        <f t="shared" si="3"/>
        <v>1</v>
      </c>
      <c r="AA50" s="50">
        <v>37.0</v>
      </c>
      <c r="AB50" s="44">
        <f t="shared" si="15"/>
        <v>37</v>
      </c>
      <c r="AC50" s="44" t="s">
        <v>17</v>
      </c>
      <c r="AD50" s="114" t="str">
        <f>VLOOKUP(AA50,Sheet3!A$1:B$13,2, TRUE)</f>
        <v>35-39</v>
      </c>
      <c r="AE50" s="114" t="s">
        <v>1119</v>
      </c>
      <c r="AF50" s="50">
        <v>2020.0</v>
      </c>
      <c r="AG50" s="50">
        <v>0.0</v>
      </c>
    </row>
    <row r="51">
      <c r="P51" s="61">
        <v>2020.0</v>
      </c>
      <c r="Q51" s="50">
        <v>0.0</v>
      </c>
      <c r="R51" s="112">
        <v>0.0</v>
      </c>
      <c r="S51" s="112" t="s">
        <v>125</v>
      </c>
      <c r="T51" s="112" t="s">
        <v>125</v>
      </c>
      <c r="U51" s="50" t="s">
        <v>71</v>
      </c>
      <c r="V51" s="50" t="s">
        <v>71</v>
      </c>
      <c r="W51" s="50">
        <f t="shared" si="1"/>
        <v>0</v>
      </c>
      <c r="X51" s="50">
        <f t="shared" si="2"/>
        <v>1</v>
      </c>
      <c r="Y51" s="118" t="s">
        <v>48</v>
      </c>
      <c r="Z51" s="114">
        <f t="shared" si="3"/>
        <v>0</v>
      </c>
      <c r="AA51" s="50">
        <v>39.0</v>
      </c>
      <c r="AB51" s="44" t="s">
        <v>17</v>
      </c>
      <c r="AC51" s="44">
        <f>IF(Z51=0,AA51,0)</f>
        <v>39</v>
      </c>
      <c r="AD51" s="114" t="str">
        <f>VLOOKUP(AA51,Sheet3!A$1:B$13,2, TRUE)</f>
        <v>35-39</v>
      </c>
      <c r="AE51" s="114" t="s">
        <v>1119</v>
      </c>
      <c r="AF51" s="61">
        <v>2020.0</v>
      </c>
      <c r="AG51" s="50">
        <v>0.0</v>
      </c>
    </row>
    <row r="52">
      <c r="P52" s="50">
        <v>2021.0</v>
      </c>
      <c r="Q52" s="50">
        <v>1.0</v>
      </c>
      <c r="R52" s="112">
        <v>0.0</v>
      </c>
      <c r="S52" s="112" t="s">
        <v>125</v>
      </c>
      <c r="T52" s="112" t="s">
        <v>125</v>
      </c>
      <c r="U52" s="50" t="s">
        <v>71</v>
      </c>
      <c r="V52" s="50" t="s">
        <v>71</v>
      </c>
      <c r="W52" s="50">
        <f t="shared" si="1"/>
        <v>0</v>
      </c>
      <c r="X52" s="50">
        <f t="shared" si="2"/>
        <v>1</v>
      </c>
      <c r="Y52" s="118" t="s">
        <v>15</v>
      </c>
      <c r="Z52" s="114">
        <f t="shared" si="3"/>
        <v>1</v>
      </c>
      <c r="AA52" s="50">
        <v>38.0</v>
      </c>
      <c r="AB52" s="44">
        <f>IF(Z52=1,AA52,0)</f>
        <v>38</v>
      </c>
      <c r="AC52" s="44" t="s">
        <v>17</v>
      </c>
      <c r="AD52" s="114" t="str">
        <f>VLOOKUP(AA52,Sheet3!A$1:B$13,2, TRUE)</f>
        <v>35-39</v>
      </c>
      <c r="AE52" s="114" t="s">
        <v>1119</v>
      </c>
      <c r="AF52" s="50">
        <v>2021.0</v>
      </c>
      <c r="AG52" s="50">
        <v>1.0</v>
      </c>
    </row>
    <row r="53">
      <c r="P53" s="50">
        <v>2021.0</v>
      </c>
      <c r="Q53" s="50">
        <v>1.0</v>
      </c>
      <c r="R53" s="112">
        <v>0.0</v>
      </c>
      <c r="S53" s="112" t="s">
        <v>125</v>
      </c>
      <c r="T53" s="112" t="s">
        <v>125</v>
      </c>
      <c r="U53" s="50" t="s">
        <v>71</v>
      </c>
      <c r="V53" s="50" t="s">
        <v>71</v>
      </c>
      <c r="W53" s="50">
        <f t="shared" si="1"/>
        <v>0</v>
      </c>
      <c r="X53" s="50">
        <f t="shared" si="2"/>
        <v>1</v>
      </c>
      <c r="Y53" s="118" t="s">
        <v>48</v>
      </c>
      <c r="Z53" s="114">
        <f t="shared" si="3"/>
        <v>0</v>
      </c>
      <c r="AA53" s="50">
        <v>38.0</v>
      </c>
      <c r="AB53" s="44" t="s">
        <v>17</v>
      </c>
      <c r="AC53" s="44">
        <f>IF(Z53=0,AA53,0)</f>
        <v>38</v>
      </c>
      <c r="AD53" s="114" t="str">
        <f>VLOOKUP(AA53,Sheet3!A$1:B$13,2, TRUE)</f>
        <v>35-39</v>
      </c>
      <c r="AE53" s="114" t="s">
        <v>1119</v>
      </c>
      <c r="AF53" s="50">
        <v>2021.0</v>
      </c>
      <c r="AG53" s="50">
        <v>1.0</v>
      </c>
    </row>
    <row r="54">
      <c r="P54" s="50">
        <v>2022.0</v>
      </c>
      <c r="Q54" s="50">
        <v>1.0</v>
      </c>
      <c r="R54" s="112">
        <v>0.0</v>
      </c>
      <c r="S54" s="112" t="s">
        <v>66</v>
      </c>
      <c r="T54" s="112" t="s">
        <v>66</v>
      </c>
      <c r="U54" s="50" t="s">
        <v>71</v>
      </c>
      <c r="V54" s="50" t="s">
        <v>71</v>
      </c>
      <c r="W54" s="50">
        <f t="shared" si="1"/>
        <v>0</v>
      </c>
      <c r="X54" s="50">
        <f t="shared" si="2"/>
        <v>1</v>
      </c>
      <c r="Y54" s="116" t="s">
        <v>127</v>
      </c>
      <c r="Z54" s="114">
        <f t="shared" si="3"/>
        <v>1</v>
      </c>
      <c r="AA54" s="61">
        <v>36.0</v>
      </c>
      <c r="AB54" s="44">
        <f>IF(Z54=1,AA54,0)</f>
        <v>36</v>
      </c>
      <c r="AC54" s="44" t="s">
        <v>17</v>
      </c>
      <c r="AD54" s="114" t="str">
        <f>VLOOKUP(AA54,Sheet3!A$1:B$13,2, TRUE)</f>
        <v>35-39</v>
      </c>
      <c r="AE54" s="114" t="s">
        <v>1119</v>
      </c>
      <c r="AF54" s="50">
        <v>2022.0</v>
      </c>
      <c r="AG54" s="50">
        <v>1.0</v>
      </c>
    </row>
    <row r="55">
      <c r="P55" s="50">
        <v>2022.0</v>
      </c>
      <c r="Q55" s="50">
        <v>1.0</v>
      </c>
      <c r="R55" s="112">
        <v>0.0</v>
      </c>
      <c r="S55" s="117" t="s">
        <v>125</v>
      </c>
      <c r="T55" s="112" t="s">
        <v>164</v>
      </c>
      <c r="U55" s="50" t="s">
        <v>71</v>
      </c>
      <c r="V55" s="50" t="s">
        <v>71</v>
      </c>
      <c r="W55" s="50">
        <f t="shared" si="1"/>
        <v>0</v>
      </c>
      <c r="X55" s="50">
        <f t="shared" si="2"/>
        <v>1</v>
      </c>
      <c r="Y55" s="116" t="s">
        <v>48</v>
      </c>
      <c r="Z55" s="114">
        <f t="shared" si="3"/>
        <v>0</v>
      </c>
      <c r="AA55" s="61">
        <v>37.0</v>
      </c>
      <c r="AB55" s="44" t="s">
        <v>17</v>
      </c>
      <c r="AC55" s="44">
        <f>IF(Z55=0,AA55,0)</f>
        <v>37</v>
      </c>
      <c r="AD55" s="114" t="str">
        <f>VLOOKUP(AA55,Sheet3!A$1:B$13,2, TRUE)</f>
        <v>35-39</v>
      </c>
      <c r="AE55" s="114" t="s">
        <v>1119</v>
      </c>
      <c r="AF55" s="50">
        <v>2022.0</v>
      </c>
      <c r="AG55" s="50">
        <v>1.0</v>
      </c>
    </row>
    <row r="56">
      <c r="P56" s="50">
        <v>2017.0</v>
      </c>
      <c r="Q56" s="50">
        <v>0.0</v>
      </c>
      <c r="R56" s="112">
        <v>0.0</v>
      </c>
      <c r="S56" s="112" t="s">
        <v>25</v>
      </c>
      <c r="T56" s="112" t="s">
        <v>25</v>
      </c>
      <c r="U56" s="50" t="s">
        <v>83</v>
      </c>
      <c r="V56" s="50" t="s">
        <v>83</v>
      </c>
      <c r="W56" s="50">
        <f t="shared" si="1"/>
        <v>1</v>
      </c>
      <c r="X56" s="50">
        <f t="shared" si="2"/>
        <v>0</v>
      </c>
      <c r="Y56" s="118" t="s">
        <v>60</v>
      </c>
      <c r="Z56" s="114">
        <f t="shared" si="3"/>
        <v>1</v>
      </c>
      <c r="AA56" s="50">
        <v>40.0</v>
      </c>
      <c r="AB56" s="44">
        <f t="shared" ref="AB56:AB58" si="16">IF(Z56=1,AA56,0)</f>
        <v>40</v>
      </c>
      <c r="AC56" s="44" t="s">
        <v>17</v>
      </c>
      <c r="AD56" s="114" t="str">
        <f>VLOOKUP(AA56,Sheet3!A$1:B$13,2, TRUE)</f>
        <v>40-44</v>
      </c>
      <c r="AE56" s="114" t="s">
        <v>1120</v>
      </c>
      <c r="AF56" s="50">
        <v>2017.0</v>
      </c>
      <c r="AG56" s="50">
        <v>0.0</v>
      </c>
    </row>
    <row r="57">
      <c r="P57" s="61">
        <v>2018.0</v>
      </c>
      <c r="Q57" s="50">
        <v>1.0</v>
      </c>
      <c r="R57" s="112">
        <v>0.0</v>
      </c>
      <c r="S57" s="112" t="s">
        <v>66</v>
      </c>
      <c r="T57" s="112" t="s">
        <v>66</v>
      </c>
      <c r="U57" s="50" t="s">
        <v>66</v>
      </c>
      <c r="V57" s="50" t="s">
        <v>66</v>
      </c>
      <c r="W57" s="50">
        <f t="shared" si="1"/>
        <v>0</v>
      </c>
      <c r="X57" s="50">
        <f t="shared" si="2"/>
        <v>0</v>
      </c>
      <c r="Y57" s="118" t="s">
        <v>45</v>
      </c>
      <c r="Z57" s="114">
        <f t="shared" si="3"/>
        <v>1</v>
      </c>
      <c r="AA57" s="50">
        <v>43.0</v>
      </c>
      <c r="AB57" s="44">
        <f t="shared" si="16"/>
        <v>43</v>
      </c>
      <c r="AC57" s="44" t="s">
        <v>17</v>
      </c>
      <c r="AD57" s="114" t="str">
        <f>VLOOKUP(AA57,Sheet3!A$1:B$13,2, TRUE)</f>
        <v>40-44</v>
      </c>
      <c r="AE57" s="114" t="s">
        <v>1120</v>
      </c>
      <c r="AF57" s="61">
        <v>2018.0</v>
      </c>
      <c r="AG57" s="50">
        <v>1.0</v>
      </c>
    </row>
    <row r="58">
      <c r="P58" s="50">
        <v>2019.0</v>
      </c>
      <c r="Q58" s="50">
        <v>1.0</v>
      </c>
      <c r="R58" s="112">
        <v>0.0</v>
      </c>
      <c r="S58" s="112" t="s">
        <v>25</v>
      </c>
      <c r="T58" s="112" t="s">
        <v>25</v>
      </c>
      <c r="U58" s="50" t="s">
        <v>14</v>
      </c>
      <c r="V58" s="50" t="s">
        <v>14</v>
      </c>
      <c r="W58" s="50">
        <f t="shared" si="1"/>
        <v>1</v>
      </c>
      <c r="X58" s="50">
        <f t="shared" si="2"/>
        <v>0</v>
      </c>
      <c r="Y58" s="118" t="s">
        <v>60</v>
      </c>
      <c r="Z58" s="114">
        <f t="shared" si="3"/>
        <v>1</v>
      </c>
      <c r="AA58" s="50">
        <v>40.0</v>
      </c>
      <c r="AB58" s="44">
        <f t="shared" si="16"/>
        <v>40</v>
      </c>
      <c r="AC58" s="44" t="s">
        <v>17</v>
      </c>
      <c r="AD58" s="114" t="str">
        <f>VLOOKUP(AA58,Sheet3!A$1:B$13,2, TRUE)</f>
        <v>40-44</v>
      </c>
      <c r="AE58" s="114" t="s">
        <v>1120</v>
      </c>
      <c r="AF58" s="50">
        <v>2019.0</v>
      </c>
      <c r="AG58" s="50">
        <v>1.0</v>
      </c>
    </row>
    <row r="59">
      <c r="P59" s="50">
        <v>2021.0</v>
      </c>
      <c r="Q59" s="50">
        <v>1.0</v>
      </c>
      <c r="R59" s="112">
        <v>0.0</v>
      </c>
      <c r="S59" s="117" t="s">
        <v>1114</v>
      </c>
      <c r="T59" s="112" t="s">
        <v>135</v>
      </c>
      <c r="U59" s="50" t="s">
        <v>71</v>
      </c>
      <c r="V59" s="50" t="s">
        <v>71</v>
      </c>
      <c r="W59" s="50">
        <f t="shared" si="1"/>
        <v>0</v>
      </c>
      <c r="X59" s="50">
        <f t="shared" si="2"/>
        <v>1</v>
      </c>
      <c r="Y59" s="118" t="s">
        <v>48</v>
      </c>
      <c r="Z59" s="114">
        <f t="shared" si="3"/>
        <v>0</v>
      </c>
      <c r="AA59" s="50">
        <v>40.0</v>
      </c>
      <c r="AB59" s="44" t="s">
        <v>17</v>
      </c>
      <c r="AC59" s="44">
        <f>IF(Z59=0,AA59,0)</f>
        <v>40</v>
      </c>
      <c r="AD59" s="114" t="str">
        <f>VLOOKUP(AA59,Sheet3!A$1:B$13,2, TRUE)</f>
        <v>40-44</v>
      </c>
      <c r="AE59" s="114" t="s">
        <v>1120</v>
      </c>
      <c r="AF59" s="50">
        <v>2021.0</v>
      </c>
      <c r="AG59" s="50">
        <v>1.0</v>
      </c>
    </row>
    <row r="60">
      <c r="P60" s="50">
        <v>2022.0</v>
      </c>
      <c r="Q60" s="50">
        <v>1.0</v>
      </c>
      <c r="R60" s="112">
        <v>0.0</v>
      </c>
      <c r="S60" s="112" t="s">
        <v>145</v>
      </c>
      <c r="T60" s="112" t="s">
        <v>145</v>
      </c>
      <c r="U60" s="50" t="s">
        <v>71</v>
      </c>
      <c r="V60" s="50" t="s">
        <v>71</v>
      </c>
      <c r="W60" s="50">
        <f t="shared" si="1"/>
        <v>0</v>
      </c>
      <c r="X60" s="50">
        <f t="shared" si="2"/>
        <v>1</v>
      </c>
      <c r="Y60" s="116" t="s">
        <v>15</v>
      </c>
      <c r="Z60" s="114">
        <f t="shared" si="3"/>
        <v>1</v>
      </c>
      <c r="AA60" s="61">
        <v>41.0</v>
      </c>
      <c r="AB60" s="44">
        <f>IF(Z60=1,AA60,0)</f>
        <v>41</v>
      </c>
      <c r="AC60" s="44" t="s">
        <v>17</v>
      </c>
      <c r="AD60" s="114" t="str">
        <f>VLOOKUP(AA60,Sheet3!A$1:B$13,2, TRUE)</f>
        <v>40-44</v>
      </c>
      <c r="AE60" s="114" t="s">
        <v>1120</v>
      </c>
      <c r="AF60" s="50">
        <v>2022.0</v>
      </c>
      <c r="AG60" s="50">
        <v>1.0</v>
      </c>
    </row>
    <row r="61">
      <c r="P61" s="50">
        <v>2022.0</v>
      </c>
      <c r="Q61" s="50">
        <v>1.0</v>
      </c>
      <c r="R61" s="112">
        <v>0.0</v>
      </c>
      <c r="S61" s="112" t="s">
        <v>125</v>
      </c>
      <c r="T61" s="112" t="s">
        <v>125</v>
      </c>
      <c r="U61" s="61" t="s">
        <v>71</v>
      </c>
      <c r="V61" s="61" t="s">
        <v>71</v>
      </c>
      <c r="W61" s="50">
        <f t="shared" si="1"/>
        <v>0</v>
      </c>
      <c r="X61" s="50">
        <f t="shared" si="2"/>
        <v>1</v>
      </c>
      <c r="Y61" s="116" t="s">
        <v>48</v>
      </c>
      <c r="Z61" s="114">
        <f t="shared" si="3"/>
        <v>0</v>
      </c>
      <c r="AA61" s="61">
        <v>41.0</v>
      </c>
      <c r="AB61" s="44" t="s">
        <v>17</v>
      </c>
      <c r="AC61" s="44">
        <f>IF(Z61=0,AA61,0)</f>
        <v>41</v>
      </c>
      <c r="AD61" s="114" t="str">
        <f>VLOOKUP(AA61,Sheet3!A$1:B$13,2, TRUE)</f>
        <v>40-44</v>
      </c>
      <c r="AE61" s="114" t="s">
        <v>1120</v>
      </c>
      <c r="AF61" s="50">
        <v>2022.0</v>
      </c>
      <c r="AG61" s="50">
        <v>1.0</v>
      </c>
    </row>
    <row r="62">
      <c r="A62" s="114">
        <f t="shared" ref="A62:A63" si="17">100-B62</f>
        <v>16.66666667</v>
      </c>
      <c r="B62" s="114">
        <f>SUM(Z62:Z67)/COUNT(Z62:Z67)*100</f>
        <v>83.33333333</v>
      </c>
      <c r="I62" s="114">
        <f t="shared" ref="I62:I63" si="18">100-J62</f>
        <v>33.33333333</v>
      </c>
      <c r="J62" s="114">
        <f>SUM(Q62:Q67)/COUNT(Q62:Q67)*100</f>
        <v>66.66666667</v>
      </c>
      <c r="K62" s="114">
        <f>SUM(Q62:Q67)</f>
        <v>4</v>
      </c>
      <c r="L62" s="117">
        <v>0.0</v>
      </c>
      <c r="M62" s="117">
        <v>2012.0</v>
      </c>
      <c r="N62" s="117">
        <v>0.0</v>
      </c>
      <c r="O62" s="114">
        <f>SUM(Z62:Z67)</f>
        <v>5</v>
      </c>
      <c r="P62" s="50">
        <v>2012.0</v>
      </c>
      <c r="Q62" s="50">
        <v>1.0</v>
      </c>
      <c r="R62" s="112">
        <v>1.0</v>
      </c>
      <c r="S62" s="117" t="s">
        <v>61</v>
      </c>
      <c r="T62" s="112" t="s">
        <v>13</v>
      </c>
      <c r="U62" s="50" t="s">
        <v>14</v>
      </c>
      <c r="V62" s="50" t="s">
        <v>14</v>
      </c>
      <c r="W62" s="50">
        <f t="shared" si="1"/>
        <v>0</v>
      </c>
      <c r="X62" s="50">
        <f t="shared" si="2"/>
        <v>0</v>
      </c>
      <c r="Y62" s="118" t="s">
        <v>15</v>
      </c>
      <c r="Z62" s="114">
        <f t="shared" si="3"/>
        <v>1</v>
      </c>
      <c r="AA62" s="50">
        <v>47.0</v>
      </c>
      <c r="AB62" s="44">
        <f t="shared" ref="AB62:AB66" si="19">IF(Z62=1,AA62,0)</f>
        <v>47</v>
      </c>
      <c r="AC62" s="44" t="s">
        <v>17</v>
      </c>
      <c r="AD62" s="114" t="str">
        <f>VLOOKUP(AA62,Sheet3!$A1:$B13,2, TRUE)</f>
        <v>45-49</v>
      </c>
      <c r="AE62" s="114" t="s">
        <v>1121</v>
      </c>
      <c r="AF62" s="50">
        <v>2012.0</v>
      </c>
      <c r="AG62" s="50">
        <v>1.0</v>
      </c>
      <c r="AH62" s="117">
        <v>0.0</v>
      </c>
      <c r="AI62" s="114">
        <f>AVERAGE(AB62:AB67)</f>
        <v>46.2</v>
      </c>
      <c r="AJ62" s="114">
        <f>AVERAGE(AA62:AA67)</f>
        <v>46.5</v>
      </c>
      <c r="AK62" s="117">
        <v>2012.0</v>
      </c>
    </row>
    <row r="63">
      <c r="A63" s="114">
        <f t="shared" si="17"/>
        <v>16.66666667</v>
      </c>
      <c r="B63" s="114">
        <f>SUM(Z81:Z86)/COUNT(Z81:Z86)*100</f>
        <v>83.33333333</v>
      </c>
      <c r="I63" s="114">
        <f t="shared" si="18"/>
        <v>50</v>
      </c>
      <c r="J63" s="114">
        <f>SUM(Q81:Q86)/COUNT(Q81:Q86)*100</f>
        <v>50</v>
      </c>
      <c r="K63" s="119">
        <f>SUM(Q81:Q86)</f>
        <v>3</v>
      </c>
      <c r="L63" s="119">
        <f>COUNT(Q81:Q86)-SUM(Q81:Q86)</f>
        <v>3</v>
      </c>
      <c r="M63" s="117">
        <v>2015.0</v>
      </c>
      <c r="N63" s="117">
        <v>2.0</v>
      </c>
      <c r="O63" s="119">
        <f>SUM(Z81:VE86)</f>
        <v>12796</v>
      </c>
      <c r="P63" s="50">
        <v>2012.0</v>
      </c>
      <c r="Q63" s="50">
        <v>1.0</v>
      </c>
      <c r="R63" s="112">
        <v>1.0</v>
      </c>
      <c r="S63" s="112" t="s">
        <v>25</v>
      </c>
      <c r="T63" s="112" t="s">
        <v>25</v>
      </c>
      <c r="U63" s="50" t="s">
        <v>29</v>
      </c>
      <c r="V63" s="50" t="s">
        <v>29</v>
      </c>
      <c r="W63" s="50">
        <f t="shared" si="1"/>
        <v>1</v>
      </c>
      <c r="X63" s="50">
        <f t="shared" si="2"/>
        <v>0</v>
      </c>
      <c r="Y63" s="118" t="s">
        <v>15</v>
      </c>
      <c r="Z63" s="114">
        <f t="shared" si="3"/>
        <v>1</v>
      </c>
      <c r="AA63" s="50">
        <v>46.0</v>
      </c>
      <c r="AB63" s="44">
        <f t="shared" si="19"/>
        <v>46</v>
      </c>
      <c r="AC63" s="44" t="s">
        <v>17</v>
      </c>
      <c r="AD63" s="114" t="str">
        <f>VLOOKUP(AA63,Sheet3!$A3:$B15,2, TRUE)</f>
        <v>45-49</v>
      </c>
      <c r="AE63" s="114" t="s">
        <v>1121</v>
      </c>
      <c r="AF63" s="50">
        <v>2012.0</v>
      </c>
      <c r="AG63" s="50">
        <v>1.0</v>
      </c>
      <c r="AH63" s="114">
        <f>AVERAGE(AC81:AC86)</f>
        <v>59</v>
      </c>
      <c r="AI63" s="114">
        <f>AVERAGE(AB81:AB86)</f>
        <v>57.2</v>
      </c>
      <c r="AJ63" s="114">
        <f>AVERAGE(AA81:AA86)</f>
        <v>57.5</v>
      </c>
      <c r="AK63" s="117">
        <v>2015.0</v>
      </c>
      <c r="AP63" s="117" t="s">
        <v>1122</v>
      </c>
    </row>
    <row r="64">
      <c r="P64" s="50">
        <v>2014.0</v>
      </c>
      <c r="Q64" s="50">
        <v>1.0</v>
      </c>
      <c r="R64" s="112">
        <v>0.0</v>
      </c>
      <c r="S64" s="112" t="s">
        <v>25</v>
      </c>
      <c r="T64" s="112" t="s">
        <v>25</v>
      </c>
      <c r="U64" s="50" t="s">
        <v>54</v>
      </c>
      <c r="V64" s="50" t="s">
        <v>54</v>
      </c>
      <c r="W64" s="50">
        <f t="shared" si="1"/>
        <v>1</v>
      </c>
      <c r="X64" s="50">
        <f t="shared" si="2"/>
        <v>0</v>
      </c>
      <c r="Y64" s="118" t="s">
        <v>41</v>
      </c>
      <c r="Z64" s="114">
        <f t="shared" si="3"/>
        <v>1</v>
      </c>
      <c r="AA64" s="50">
        <v>47.0</v>
      </c>
      <c r="AB64" s="44">
        <f t="shared" si="19"/>
        <v>47</v>
      </c>
      <c r="AC64" s="44" t="s">
        <v>17</v>
      </c>
      <c r="AD64" s="114" t="str">
        <f>VLOOKUP(AA64,Sheet3!$A6:$B18,2, TRUE)</f>
        <v>45-49</v>
      </c>
      <c r="AE64" s="114" t="s">
        <v>1121</v>
      </c>
      <c r="AF64" s="50">
        <v>2014.0</v>
      </c>
      <c r="AG64" s="50">
        <v>1.0</v>
      </c>
    </row>
    <row r="65">
      <c r="P65" s="50">
        <v>2018.0</v>
      </c>
      <c r="Q65" s="50">
        <v>1.0</v>
      </c>
      <c r="R65" s="112">
        <v>0.0</v>
      </c>
      <c r="S65" s="112" t="s">
        <v>25</v>
      </c>
      <c r="T65" s="112" t="s">
        <v>25</v>
      </c>
      <c r="U65" s="50" t="s">
        <v>14</v>
      </c>
      <c r="V65" s="50" t="s">
        <v>14</v>
      </c>
      <c r="W65" s="50">
        <f t="shared" si="1"/>
        <v>1</v>
      </c>
      <c r="X65" s="50">
        <f t="shared" si="2"/>
        <v>0</v>
      </c>
      <c r="Y65" s="118" t="s">
        <v>101</v>
      </c>
      <c r="Z65" s="114">
        <f t="shared" si="3"/>
        <v>1</v>
      </c>
      <c r="AA65" s="50">
        <v>46.0</v>
      </c>
      <c r="AB65" s="44">
        <f t="shared" si="19"/>
        <v>46</v>
      </c>
      <c r="AC65" s="44" t="s">
        <v>17</v>
      </c>
      <c r="AD65" s="114" t="str">
        <f>VLOOKUP(AA65,Sheet3!A$1:B$13,2, TRUE)</f>
        <v>45-49</v>
      </c>
      <c r="AE65" s="114" t="s">
        <v>1121</v>
      </c>
      <c r="AF65" s="50">
        <v>2018.0</v>
      </c>
      <c r="AG65" s="50">
        <v>1.0</v>
      </c>
    </row>
    <row r="66">
      <c r="P66" s="50">
        <v>2019.0</v>
      </c>
      <c r="Q66" s="50">
        <v>0.0</v>
      </c>
      <c r="R66" s="112">
        <v>0.0</v>
      </c>
      <c r="S66" s="112" t="s">
        <v>25</v>
      </c>
      <c r="T66" s="112" t="s">
        <v>25</v>
      </c>
      <c r="U66" s="50" t="s">
        <v>71</v>
      </c>
      <c r="V66" s="50" t="s">
        <v>71</v>
      </c>
      <c r="W66" s="50">
        <f t="shared" si="1"/>
        <v>1</v>
      </c>
      <c r="X66" s="50">
        <f t="shared" si="2"/>
        <v>1</v>
      </c>
      <c r="Y66" s="118" t="s">
        <v>107</v>
      </c>
      <c r="Z66" s="114">
        <f t="shared" si="3"/>
        <v>1</v>
      </c>
      <c r="AA66" s="50">
        <v>45.0</v>
      </c>
      <c r="AB66" s="44">
        <f t="shared" si="19"/>
        <v>45</v>
      </c>
      <c r="AC66" s="44" t="s">
        <v>17</v>
      </c>
      <c r="AD66" s="114" t="str">
        <f>VLOOKUP(AA66,Sheet3!A$1:B$13,2, TRUE)</f>
        <v>45-49</v>
      </c>
      <c r="AE66" s="114" t="s">
        <v>1121</v>
      </c>
      <c r="AF66" s="50">
        <v>2019.0</v>
      </c>
      <c r="AG66" s="50">
        <v>0.0</v>
      </c>
    </row>
    <row r="67">
      <c r="P67" s="61">
        <v>2021.0</v>
      </c>
      <c r="Q67" s="50">
        <v>0.0</v>
      </c>
      <c r="R67" s="112">
        <v>0.0</v>
      </c>
      <c r="S67" s="112" t="s">
        <v>139</v>
      </c>
      <c r="T67" s="112" t="s">
        <v>139</v>
      </c>
      <c r="U67" s="50" t="s">
        <v>71</v>
      </c>
      <c r="V67" s="50" t="s">
        <v>71</v>
      </c>
      <c r="W67" s="50">
        <f t="shared" si="1"/>
        <v>0</v>
      </c>
      <c r="X67" s="50">
        <f t="shared" si="2"/>
        <v>1</v>
      </c>
      <c r="Y67" s="118" t="s">
        <v>48</v>
      </c>
      <c r="Z67" s="114">
        <f t="shared" si="3"/>
        <v>0</v>
      </c>
      <c r="AA67" s="50">
        <v>48.0</v>
      </c>
      <c r="AB67" s="44" t="s">
        <v>17</v>
      </c>
      <c r="AC67" s="44">
        <f t="shared" ref="AC67:AC69" si="20">IF(Z67=0,AA67,0)</f>
        <v>48</v>
      </c>
      <c r="AD67" s="114" t="str">
        <f>VLOOKUP(AA67,Sheet3!A$1:B$13,2, TRUE)</f>
        <v>45-49</v>
      </c>
      <c r="AE67" s="114" t="s">
        <v>1121</v>
      </c>
      <c r="AF67" s="61">
        <v>2021.0</v>
      </c>
      <c r="AG67" s="50">
        <v>0.0</v>
      </c>
    </row>
    <row r="68">
      <c r="P68" s="50">
        <v>2022.0</v>
      </c>
      <c r="Q68" s="50">
        <v>1.0</v>
      </c>
      <c r="R68" s="112">
        <v>0.0</v>
      </c>
      <c r="S68" s="112" t="s">
        <v>125</v>
      </c>
      <c r="T68" s="112" t="s">
        <v>125</v>
      </c>
      <c r="U68" s="50" t="s">
        <v>71</v>
      </c>
      <c r="V68" s="50" t="s">
        <v>71</v>
      </c>
      <c r="W68" s="50">
        <f t="shared" si="1"/>
        <v>0</v>
      </c>
      <c r="X68" s="50">
        <f t="shared" si="2"/>
        <v>1</v>
      </c>
      <c r="Y68" s="116" t="s">
        <v>48</v>
      </c>
      <c r="Z68" s="114">
        <f t="shared" si="3"/>
        <v>0</v>
      </c>
      <c r="AA68" s="61">
        <v>47.0</v>
      </c>
      <c r="AB68" s="44" t="s">
        <v>17</v>
      </c>
      <c r="AC68" s="44">
        <f t="shared" si="20"/>
        <v>47</v>
      </c>
      <c r="AD68" s="114" t="str">
        <f>VLOOKUP(AA68,Sheet3!A$1:B$13,2, TRUE)</f>
        <v>45-49</v>
      </c>
      <c r="AE68" s="114" t="s">
        <v>1121</v>
      </c>
      <c r="AF68" s="50">
        <v>2022.0</v>
      </c>
      <c r="AG68" s="50">
        <v>1.0</v>
      </c>
    </row>
    <row r="69">
      <c r="P69" s="50">
        <v>2022.0</v>
      </c>
      <c r="Q69" s="50">
        <v>1.0</v>
      </c>
      <c r="R69" s="112">
        <v>0.0</v>
      </c>
      <c r="S69" s="112" t="s">
        <v>125</v>
      </c>
      <c r="T69" s="112" t="s">
        <v>125</v>
      </c>
      <c r="U69" s="50" t="s">
        <v>71</v>
      </c>
      <c r="V69" s="50" t="s">
        <v>71</v>
      </c>
      <c r="W69" s="50">
        <f t="shared" si="1"/>
        <v>0</v>
      </c>
      <c r="X69" s="50">
        <f t="shared" si="2"/>
        <v>1</v>
      </c>
      <c r="Y69" s="116" t="s">
        <v>48</v>
      </c>
      <c r="Z69" s="114">
        <f t="shared" si="3"/>
        <v>0</v>
      </c>
      <c r="AA69" s="61">
        <v>46.0</v>
      </c>
      <c r="AB69" s="44" t="s">
        <v>17</v>
      </c>
      <c r="AC69" s="44">
        <f t="shared" si="20"/>
        <v>46</v>
      </c>
      <c r="AD69" s="114" t="str">
        <f>VLOOKUP(AA69,Sheet3!A$1:B$13,2, TRUE)</f>
        <v>45-49</v>
      </c>
      <c r="AE69" s="114" t="s">
        <v>1121</v>
      </c>
      <c r="AF69" s="50">
        <v>2022.0</v>
      </c>
      <c r="AG69" s="50">
        <v>1.0</v>
      </c>
    </row>
    <row r="70">
      <c r="A70" s="114">
        <f>100-B70</f>
        <v>0</v>
      </c>
      <c r="B70" s="122">
        <f>SUM(Z117:Z121)/COUNT(Z117:Z121)*100</f>
        <v>100</v>
      </c>
      <c r="I70" s="114">
        <f>100-J70</f>
        <v>18.18181818</v>
      </c>
      <c r="J70" s="114">
        <f>SUM(Q106:Q116)/COUNT(Q106:Q116)*100</f>
        <v>81.81818182</v>
      </c>
      <c r="K70" s="119">
        <f>SUM(Q106:Q116)</f>
        <v>9</v>
      </c>
      <c r="L70" s="119">
        <f>COUNT(Q106:Q116)-SUM(Q106:Q116)</f>
        <v>2</v>
      </c>
      <c r="M70" s="117">
        <v>2017.0</v>
      </c>
      <c r="N70" s="117">
        <v>1.0</v>
      </c>
      <c r="O70" s="119">
        <f>SUM(Z106:Z116)</f>
        <v>5</v>
      </c>
      <c r="P70" s="61">
        <v>2012.0</v>
      </c>
      <c r="Q70" s="61">
        <v>1.0</v>
      </c>
      <c r="R70" s="112">
        <v>0.0</v>
      </c>
      <c r="S70" s="112" t="s">
        <v>25</v>
      </c>
      <c r="T70" s="112" t="s">
        <v>25</v>
      </c>
      <c r="U70" s="50" t="s">
        <v>14</v>
      </c>
      <c r="V70" s="50" t="s">
        <v>14</v>
      </c>
      <c r="W70" s="50">
        <f t="shared" si="1"/>
        <v>1</v>
      </c>
      <c r="X70" s="50">
        <f t="shared" si="2"/>
        <v>0</v>
      </c>
      <c r="Y70" s="118" t="s">
        <v>34</v>
      </c>
      <c r="Z70" s="114">
        <f t="shared" si="3"/>
        <v>1</v>
      </c>
      <c r="AA70" s="50">
        <v>54.0</v>
      </c>
      <c r="AB70" s="44">
        <f t="shared" ref="AB70:AB74" si="21">IF(Z70=1,AA70,0)</f>
        <v>54</v>
      </c>
      <c r="AC70" s="44" t="s">
        <v>17</v>
      </c>
      <c r="AD70" s="114" t="str">
        <f>VLOOKUP(AA70,Sheet3!$A5:$B17,2, TRUE)</f>
        <v>50-54</v>
      </c>
      <c r="AE70" s="114" t="s">
        <v>1123</v>
      </c>
      <c r="AF70" s="61">
        <v>2012.0</v>
      </c>
      <c r="AG70" s="61">
        <v>1.0</v>
      </c>
      <c r="AH70" s="114">
        <f>AVERAGE(AC105:AC116)</f>
        <v>67.66666667</v>
      </c>
      <c r="AI70" s="114">
        <f>AVERAGE(AB105:AB116)</f>
        <v>66.16666667</v>
      </c>
      <c r="AJ70" s="114">
        <f>AVERAGE(AA105:AA116)</f>
        <v>66.91666667</v>
      </c>
      <c r="AK70" s="117">
        <v>2017.0</v>
      </c>
    </row>
    <row r="71">
      <c r="P71" s="61">
        <v>2013.0</v>
      </c>
      <c r="Q71" s="61">
        <v>1.0</v>
      </c>
      <c r="R71" s="112">
        <v>1.0</v>
      </c>
      <c r="S71" s="112" t="s">
        <v>25</v>
      </c>
      <c r="T71" s="112" t="s">
        <v>25</v>
      </c>
      <c r="U71" s="50" t="s">
        <v>29</v>
      </c>
      <c r="V71" s="50" t="s">
        <v>29</v>
      </c>
      <c r="W71" s="50">
        <f t="shared" si="1"/>
        <v>1</v>
      </c>
      <c r="X71" s="50">
        <f t="shared" si="2"/>
        <v>0</v>
      </c>
      <c r="Y71" s="118" t="s">
        <v>15</v>
      </c>
      <c r="Z71" s="114">
        <f t="shared" si="3"/>
        <v>1</v>
      </c>
      <c r="AA71" s="50">
        <v>50.0</v>
      </c>
      <c r="AB71" s="44">
        <f t="shared" si="21"/>
        <v>50</v>
      </c>
      <c r="AC71" s="44" t="s">
        <v>17</v>
      </c>
      <c r="AD71" s="114" t="str">
        <f>VLOOKUP(AA71,Sheet3!$A1:$B13,2, TRUE)</f>
        <v>50-54</v>
      </c>
      <c r="AE71" s="114" t="s">
        <v>1123</v>
      </c>
      <c r="AF71" s="61">
        <v>2013.0</v>
      </c>
      <c r="AG71" s="61">
        <v>1.0</v>
      </c>
    </row>
    <row r="72">
      <c r="P72" s="50">
        <v>2014.0</v>
      </c>
      <c r="Q72" s="50">
        <v>1.0</v>
      </c>
      <c r="R72" s="112">
        <v>0.0</v>
      </c>
      <c r="S72" s="112" t="s">
        <v>25</v>
      </c>
      <c r="T72" s="112" t="s">
        <v>25</v>
      </c>
      <c r="U72" s="50" t="s">
        <v>36</v>
      </c>
      <c r="V72" s="50" t="s">
        <v>14</v>
      </c>
      <c r="W72" s="50">
        <f t="shared" si="1"/>
        <v>1</v>
      </c>
      <c r="X72" s="50">
        <f t="shared" si="2"/>
        <v>0</v>
      </c>
      <c r="Y72" s="118" t="s">
        <v>57</v>
      </c>
      <c r="Z72" s="114">
        <f t="shared" si="3"/>
        <v>1</v>
      </c>
      <c r="AA72" s="50">
        <v>51.0</v>
      </c>
      <c r="AB72" s="44">
        <f t="shared" si="21"/>
        <v>51</v>
      </c>
      <c r="AC72" s="44" t="s">
        <v>17</v>
      </c>
      <c r="AD72" s="114" t="str">
        <f>VLOOKUP(AA72,Sheet3!$A5:$B17,2, TRUE)</f>
        <v>50-54</v>
      </c>
      <c r="AE72" s="114" t="s">
        <v>1123</v>
      </c>
      <c r="AF72" s="50">
        <v>2014.0</v>
      </c>
      <c r="AG72" s="50">
        <v>1.0</v>
      </c>
    </row>
    <row r="73">
      <c r="P73" s="61">
        <v>2014.0</v>
      </c>
      <c r="Q73" s="61">
        <v>1.0</v>
      </c>
      <c r="R73" s="112">
        <v>1.0</v>
      </c>
      <c r="S73" s="112" t="s">
        <v>25</v>
      </c>
      <c r="T73" s="112" t="s">
        <v>25</v>
      </c>
      <c r="U73" s="50" t="s">
        <v>54</v>
      </c>
      <c r="V73" s="50" t="s">
        <v>54</v>
      </c>
      <c r="W73" s="50">
        <f t="shared" si="1"/>
        <v>1</v>
      </c>
      <c r="X73" s="50">
        <f t="shared" si="2"/>
        <v>0</v>
      </c>
      <c r="Y73" s="118" t="s">
        <v>60</v>
      </c>
      <c r="Z73" s="114">
        <f t="shared" si="3"/>
        <v>1</v>
      </c>
      <c r="AA73" s="50">
        <v>54.0</v>
      </c>
      <c r="AB73" s="44">
        <f t="shared" si="21"/>
        <v>54</v>
      </c>
      <c r="AC73" s="44" t="s">
        <v>17</v>
      </c>
      <c r="AD73" s="114" t="str">
        <f>VLOOKUP(AA73,Sheet3!$A7:$B19,2, TRUE)</f>
        <v>50-54</v>
      </c>
      <c r="AE73" s="114" t="s">
        <v>1123</v>
      </c>
      <c r="AF73" s="61">
        <v>2014.0</v>
      </c>
      <c r="AG73" s="61">
        <v>1.0</v>
      </c>
    </row>
    <row r="74">
      <c r="P74" s="50">
        <v>2017.0</v>
      </c>
      <c r="Q74" s="50">
        <v>1.0</v>
      </c>
      <c r="R74" s="112">
        <v>1.0</v>
      </c>
      <c r="S74" s="112" t="s">
        <v>78</v>
      </c>
      <c r="T74" s="112" t="s">
        <v>78</v>
      </c>
      <c r="U74" s="50" t="s">
        <v>79</v>
      </c>
      <c r="V74" s="50" t="s">
        <v>79</v>
      </c>
      <c r="W74" s="50">
        <f t="shared" si="1"/>
        <v>0</v>
      </c>
      <c r="X74" s="50">
        <f t="shared" si="2"/>
        <v>0</v>
      </c>
      <c r="Y74" s="118" t="s">
        <v>91</v>
      </c>
      <c r="Z74" s="114">
        <f t="shared" si="3"/>
        <v>1</v>
      </c>
      <c r="AA74" s="50">
        <v>54.0</v>
      </c>
      <c r="AB74" s="44">
        <f t="shared" si="21"/>
        <v>54</v>
      </c>
      <c r="AC74" s="44" t="s">
        <v>17</v>
      </c>
      <c r="AD74" s="114" t="str">
        <f>VLOOKUP(AA74,Sheet3!A$1:B$13,2, TRUE)</f>
        <v>50-54</v>
      </c>
      <c r="AE74" s="114" t="s">
        <v>1123</v>
      </c>
      <c r="AF74" s="50">
        <v>2017.0</v>
      </c>
      <c r="AG74" s="50">
        <v>1.0</v>
      </c>
    </row>
    <row r="75">
      <c r="P75" s="61">
        <v>2017.0</v>
      </c>
      <c r="Q75" s="50">
        <v>1.0</v>
      </c>
      <c r="R75" s="112">
        <v>0.0</v>
      </c>
      <c r="S75" s="112" t="s">
        <v>25</v>
      </c>
      <c r="T75" s="112" t="s">
        <v>25</v>
      </c>
      <c r="U75" s="50" t="s">
        <v>94</v>
      </c>
      <c r="V75" s="50" t="s">
        <v>94</v>
      </c>
      <c r="W75" s="50">
        <f t="shared" si="1"/>
        <v>1</v>
      </c>
      <c r="X75" s="50">
        <f t="shared" si="2"/>
        <v>0</v>
      </c>
      <c r="Y75" s="118" t="s">
        <v>48</v>
      </c>
      <c r="Z75" s="114">
        <f t="shared" si="3"/>
        <v>0</v>
      </c>
      <c r="AA75" s="50">
        <v>50.0</v>
      </c>
      <c r="AB75" s="44" t="s">
        <v>17</v>
      </c>
      <c r="AC75" s="44">
        <f>IF(Z75=0,AA75,0)</f>
        <v>50</v>
      </c>
      <c r="AD75" s="114" t="str">
        <f>VLOOKUP(AA75,Sheet3!A$1:B$13,2, TRUE)</f>
        <v>50-54</v>
      </c>
      <c r="AE75" s="114" t="s">
        <v>1123</v>
      </c>
      <c r="AF75" s="61">
        <v>2017.0</v>
      </c>
      <c r="AG75" s="50">
        <v>1.0</v>
      </c>
    </row>
    <row r="76">
      <c r="P76" s="50">
        <v>2018.0</v>
      </c>
      <c r="Q76" s="50">
        <v>1.0</v>
      </c>
      <c r="R76" s="112">
        <v>0.0</v>
      </c>
      <c r="S76" s="112" t="s">
        <v>25</v>
      </c>
      <c r="T76" s="112" t="s">
        <v>25</v>
      </c>
      <c r="U76" s="50" t="s">
        <v>14</v>
      </c>
      <c r="V76" s="50" t="s">
        <v>14</v>
      </c>
      <c r="W76" s="50">
        <f t="shared" si="1"/>
        <v>1</v>
      </c>
      <c r="X76" s="50">
        <f t="shared" si="2"/>
        <v>0</v>
      </c>
      <c r="Y76" s="118" t="s">
        <v>15</v>
      </c>
      <c r="Z76" s="114">
        <f t="shared" si="3"/>
        <v>1</v>
      </c>
      <c r="AA76" s="50">
        <v>53.0</v>
      </c>
      <c r="AB76" s="44">
        <f t="shared" ref="AB76:AB77" si="22">IF(Z76=1,AA76,0)</f>
        <v>53</v>
      </c>
      <c r="AC76" s="44" t="s">
        <v>17</v>
      </c>
      <c r="AD76" s="114" t="str">
        <f>VLOOKUP(AA76,Sheet3!A$1:B$13,2, TRUE)</f>
        <v>50-54</v>
      </c>
      <c r="AE76" s="114" t="s">
        <v>1123</v>
      </c>
      <c r="AF76" s="50">
        <v>2018.0</v>
      </c>
      <c r="AG76" s="50">
        <v>1.0</v>
      </c>
    </row>
    <row r="77">
      <c r="P77" s="61">
        <v>2018.0</v>
      </c>
      <c r="Q77" s="50">
        <v>1.0</v>
      </c>
      <c r="R77" s="112">
        <v>0.0</v>
      </c>
      <c r="S77" s="112" t="s">
        <v>25</v>
      </c>
      <c r="T77" s="112" t="s">
        <v>25</v>
      </c>
      <c r="U77" s="50" t="s">
        <v>96</v>
      </c>
      <c r="V77" s="50" t="s">
        <v>96</v>
      </c>
      <c r="W77" s="50">
        <f t="shared" si="1"/>
        <v>1</v>
      </c>
      <c r="X77" s="50">
        <f t="shared" si="2"/>
        <v>0</v>
      </c>
      <c r="Y77" s="118" t="s">
        <v>15</v>
      </c>
      <c r="Z77" s="114">
        <f t="shared" si="3"/>
        <v>1</v>
      </c>
      <c r="AA77" s="50">
        <v>53.0</v>
      </c>
      <c r="AB77" s="44">
        <f t="shared" si="22"/>
        <v>53</v>
      </c>
      <c r="AC77" s="44" t="s">
        <v>17</v>
      </c>
      <c r="AD77" s="114" t="str">
        <f>VLOOKUP(AA77,Sheet3!A$1:B$13,2, TRUE)</f>
        <v>50-54</v>
      </c>
      <c r="AE77" s="114" t="s">
        <v>1123</v>
      </c>
      <c r="AF77" s="61">
        <v>2018.0</v>
      </c>
      <c r="AG77" s="50">
        <v>1.0</v>
      </c>
    </row>
    <row r="78">
      <c r="P78" s="50">
        <v>2022.0</v>
      </c>
      <c r="Q78" s="50">
        <v>1.0</v>
      </c>
      <c r="R78" s="112">
        <v>0.0</v>
      </c>
      <c r="S78" s="117" t="s">
        <v>1110</v>
      </c>
      <c r="T78" s="112" t="s">
        <v>169</v>
      </c>
      <c r="U78" s="50" t="s">
        <v>170</v>
      </c>
      <c r="V78" s="50" t="s">
        <v>1111</v>
      </c>
      <c r="W78" s="50">
        <f t="shared" si="1"/>
        <v>0</v>
      </c>
      <c r="X78" s="50">
        <f t="shared" si="2"/>
        <v>0</v>
      </c>
      <c r="Y78" s="116" t="s">
        <v>48</v>
      </c>
      <c r="Z78" s="114">
        <f t="shared" si="3"/>
        <v>0</v>
      </c>
      <c r="AA78" s="61">
        <v>51.0</v>
      </c>
      <c r="AB78" s="44" t="s">
        <v>17</v>
      </c>
      <c r="AC78" s="44">
        <f>IF(Z78=0,AA78,0)</f>
        <v>51</v>
      </c>
      <c r="AD78" s="114" t="str">
        <f>VLOOKUP(AA78,Sheet3!A$1:B$13,2, TRUE)</f>
        <v>50-54</v>
      </c>
      <c r="AE78" s="114" t="s">
        <v>1123</v>
      </c>
      <c r="AF78" s="50">
        <v>2022.0</v>
      </c>
      <c r="AG78" s="50">
        <v>1.0</v>
      </c>
    </row>
    <row r="79">
      <c r="A79" s="114">
        <f>100-B79</f>
        <v>33.33333333</v>
      </c>
      <c r="B79" s="120">
        <f>SUM(Z92:Z97)/COUNT(Z92:Z97)*100</f>
        <v>66.66666667</v>
      </c>
      <c r="I79" s="114">
        <f t="shared" ref="I79:I80" si="23">100-J79</f>
        <v>0</v>
      </c>
      <c r="J79" s="114">
        <f>SUM(Q92:Q97)/COUNT(Q92:Q97)*100</f>
        <v>100</v>
      </c>
      <c r="K79" s="119">
        <f>SUM(Q92:Q97)</f>
        <v>6</v>
      </c>
      <c r="L79" s="119">
        <f>COUNT(Q92:Q97)-SUM(Q92:Q97)</f>
        <v>0</v>
      </c>
      <c r="M79" s="117">
        <v>2014.0</v>
      </c>
      <c r="N79" s="117">
        <v>0.0</v>
      </c>
      <c r="O79" s="119">
        <f>SUM(Z92:Z97)</f>
        <v>4</v>
      </c>
      <c r="P79" s="50">
        <v>2012.0</v>
      </c>
      <c r="Q79" s="50">
        <v>1.0</v>
      </c>
      <c r="R79" s="112">
        <v>0.0</v>
      </c>
      <c r="S79" s="112" t="s">
        <v>25</v>
      </c>
      <c r="T79" s="112" t="s">
        <v>25</v>
      </c>
      <c r="U79" s="50" t="s">
        <v>26</v>
      </c>
      <c r="V79" s="50" t="s">
        <v>14</v>
      </c>
      <c r="W79" s="50">
        <f t="shared" si="1"/>
        <v>1</v>
      </c>
      <c r="X79" s="50">
        <f t="shared" si="2"/>
        <v>0</v>
      </c>
      <c r="Y79" s="118" t="s">
        <v>15</v>
      </c>
      <c r="Z79" s="114">
        <f t="shared" si="3"/>
        <v>1</v>
      </c>
      <c r="AA79" s="50">
        <v>57.0</v>
      </c>
      <c r="AB79" s="44">
        <f t="shared" ref="AB79:AB84" si="24">IF(Z79=1,AA79,0)</f>
        <v>57</v>
      </c>
      <c r="AC79" s="44" t="s">
        <v>17</v>
      </c>
      <c r="AD79" s="114" t="str">
        <f>VLOOKUP(AA79,Sheet3!$A3:$B15,2, TRUE)</f>
        <v>55-59</v>
      </c>
      <c r="AE79" s="114" t="s">
        <v>1124</v>
      </c>
      <c r="AF79" s="50">
        <v>2012.0</v>
      </c>
      <c r="AG79" s="50">
        <v>1.0</v>
      </c>
      <c r="AH79" s="117">
        <v>0.0</v>
      </c>
      <c r="AI79" s="117">
        <f>AVERAGE(AB92:AB97)</f>
        <v>64.75</v>
      </c>
      <c r="AJ79" s="117">
        <f>AVERAGE(AA92:AA97)</f>
        <v>64.66666667</v>
      </c>
      <c r="AK79" s="117">
        <v>2014.0</v>
      </c>
    </row>
    <row r="80">
      <c r="I80" s="114" t="str">
        <f t="shared" si="23"/>
        <v>#DIV/0!</v>
      </c>
      <c r="J80" s="114" t="str">
        <f>SUM(Q163:Q193)/COUNT(Q163:Q193)*100</f>
        <v>#DIV/0!</v>
      </c>
      <c r="K80" s="119">
        <f>SUM(Q163:Q193)</f>
        <v>0</v>
      </c>
      <c r="L80" s="119">
        <f>COUNT(Q163:Q193)-SUM(Q163:Q193)</f>
        <v>0</v>
      </c>
      <c r="M80" s="117">
        <v>2022.0</v>
      </c>
      <c r="N80" s="117">
        <f>31-9</f>
        <v>22</v>
      </c>
      <c r="O80" s="119">
        <f>SUM(Z163:Z193)</f>
        <v>0</v>
      </c>
      <c r="P80" s="50">
        <v>2013.0</v>
      </c>
      <c r="Q80" s="50">
        <v>1.0</v>
      </c>
      <c r="R80" s="112">
        <v>0.0</v>
      </c>
      <c r="S80" s="112" t="s">
        <v>44</v>
      </c>
      <c r="T80" s="112" t="s">
        <v>44</v>
      </c>
      <c r="U80" s="50" t="s">
        <v>29</v>
      </c>
      <c r="V80" s="50" t="s">
        <v>29</v>
      </c>
      <c r="W80" s="50">
        <f t="shared" si="1"/>
        <v>0</v>
      </c>
      <c r="X80" s="50">
        <f t="shared" si="2"/>
        <v>0</v>
      </c>
      <c r="Y80" s="118" t="s">
        <v>45</v>
      </c>
      <c r="Z80" s="114">
        <f t="shared" si="3"/>
        <v>1</v>
      </c>
      <c r="AA80" s="50">
        <v>56.0</v>
      </c>
      <c r="AB80" s="44">
        <f t="shared" si="24"/>
        <v>56</v>
      </c>
      <c r="AC80" s="44" t="s">
        <v>17</v>
      </c>
      <c r="AD80" s="114" t="str">
        <f>VLOOKUP(AA80,Sheet3!$A3:$B15,2, TRUE)</f>
        <v>55-59</v>
      </c>
      <c r="AE80" s="114" t="s">
        <v>1124</v>
      </c>
      <c r="AF80" s="50">
        <v>2013.0</v>
      </c>
      <c r="AG80" s="50">
        <v>1.0</v>
      </c>
      <c r="AH80" s="114" t="str">
        <f>AVERAGE(AC163:AC193)</f>
        <v>#DIV/0!</v>
      </c>
      <c r="AI80" s="114" t="str">
        <f>AVERAGE(AB163:AB193)</f>
        <v>#DIV/0!</v>
      </c>
      <c r="AJ80" s="114" t="str">
        <f>AVERAGE(AA163:AA193)</f>
        <v>#DIV/0!</v>
      </c>
      <c r="AK80" s="117">
        <v>2022.0</v>
      </c>
    </row>
    <row r="81">
      <c r="P81" s="50">
        <v>2013.0</v>
      </c>
      <c r="Q81" s="50">
        <v>0.0</v>
      </c>
      <c r="R81" s="112">
        <v>0.0</v>
      </c>
      <c r="S81" s="112" t="s">
        <v>44</v>
      </c>
      <c r="T81" s="112" t="s">
        <v>44</v>
      </c>
      <c r="U81" s="50" t="s">
        <v>29</v>
      </c>
      <c r="V81" s="50" t="s">
        <v>29</v>
      </c>
      <c r="W81" s="50">
        <f t="shared" si="1"/>
        <v>0</v>
      </c>
      <c r="X81" s="50">
        <f t="shared" si="2"/>
        <v>0</v>
      </c>
      <c r="Y81" s="118" t="s">
        <v>45</v>
      </c>
      <c r="Z81" s="114">
        <f t="shared" si="3"/>
        <v>1</v>
      </c>
      <c r="AA81" s="50">
        <v>56.0</v>
      </c>
      <c r="AB81" s="44">
        <f t="shared" si="24"/>
        <v>56</v>
      </c>
      <c r="AC81" s="44" t="s">
        <v>17</v>
      </c>
      <c r="AD81" s="114" t="str">
        <f>VLOOKUP(AA81,Sheet3!$A4:$B16,2, TRUE)</f>
        <v>55-59</v>
      </c>
      <c r="AE81" s="114" t="s">
        <v>1124</v>
      </c>
      <c r="AF81" s="50">
        <v>2013.0</v>
      </c>
      <c r="AG81" s="50">
        <v>0.0</v>
      </c>
    </row>
    <row r="82">
      <c r="P82" s="50">
        <v>2015.0</v>
      </c>
      <c r="Q82" s="50">
        <v>0.0</v>
      </c>
      <c r="R82" s="112">
        <v>0.0</v>
      </c>
      <c r="S82" s="112" t="s">
        <v>25</v>
      </c>
      <c r="T82" s="112" t="s">
        <v>25</v>
      </c>
      <c r="U82" s="50" t="s">
        <v>14</v>
      </c>
      <c r="V82" s="50" t="s">
        <v>14</v>
      </c>
      <c r="W82" s="50">
        <f t="shared" si="1"/>
        <v>1</v>
      </c>
      <c r="X82" s="50">
        <f t="shared" si="2"/>
        <v>0</v>
      </c>
      <c r="Y82" s="118" t="s">
        <v>15</v>
      </c>
      <c r="Z82" s="114">
        <f t="shared" si="3"/>
        <v>1</v>
      </c>
      <c r="AA82" s="50">
        <v>59.0</v>
      </c>
      <c r="AB82" s="44">
        <f t="shared" si="24"/>
        <v>59</v>
      </c>
      <c r="AC82" s="44" t="s">
        <v>17</v>
      </c>
      <c r="AD82" s="114" t="str">
        <f>VLOOKUP(AA82,Sheet3!$A4:$B16,2, TRUE)</f>
        <v>55-59</v>
      </c>
      <c r="AE82" s="114" t="s">
        <v>1124</v>
      </c>
      <c r="AF82" s="50">
        <v>2015.0</v>
      </c>
      <c r="AG82" s="50">
        <v>0.0</v>
      </c>
    </row>
    <row r="83">
      <c r="P83" s="50">
        <v>2016.0</v>
      </c>
      <c r="Q83" s="50">
        <v>1.0</v>
      </c>
      <c r="R83" s="112">
        <v>1.0</v>
      </c>
      <c r="S83" s="112" t="s">
        <v>61</v>
      </c>
      <c r="T83" s="112" t="s">
        <v>61</v>
      </c>
      <c r="U83" s="50" t="s">
        <v>21</v>
      </c>
      <c r="V83" s="50" t="s">
        <v>21</v>
      </c>
      <c r="W83" s="50">
        <f t="shared" si="1"/>
        <v>0</v>
      </c>
      <c r="X83" s="50">
        <f t="shared" si="2"/>
        <v>0</v>
      </c>
      <c r="Y83" s="118" t="s">
        <v>15</v>
      </c>
      <c r="Z83" s="114">
        <f t="shared" si="3"/>
        <v>1</v>
      </c>
      <c r="AA83" s="50">
        <v>57.0</v>
      </c>
      <c r="AB83" s="44">
        <f t="shared" si="24"/>
        <v>57</v>
      </c>
      <c r="AC83" s="44" t="s">
        <v>17</v>
      </c>
      <c r="AD83" s="114" t="str">
        <f>VLOOKUP(AA83,Sheet3!$A9:$B21,2, TRUE)</f>
        <v>55-59</v>
      </c>
      <c r="AE83" s="114" t="s">
        <v>1124</v>
      </c>
      <c r="AF83" s="50">
        <v>2016.0</v>
      </c>
      <c r="AG83" s="50">
        <v>1.0</v>
      </c>
    </row>
    <row r="84">
      <c r="P84" s="50">
        <v>2016.0</v>
      </c>
      <c r="Q84" s="50">
        <v>1.0</v>
      </c>
      <c r="R84" s="112">
        <v>1.0</v>
      </c>
      <c r="S84" s="112" t="s">
        <v>25</v>
      </c>
      <c r="T84" s="112" t="s">
        <v>25</v>
      </c>
      <c r="U84" s="50" t="s">
        <v>77</v>
      </c>
      <c r="V84" s="50" t="s">
        <v>1125</v>
      </c>
      <c r="W84" s="50">
        <f t="shared" si="1"/>
        <v>1</v>
      </c>
      <c r="X84" s="50">
        <f t="shared" si="2"/>
        <v>0</v>
      </c>
      <c r="Y84" s="118" t="s">
        <v>15</v>
      </c>
      <c r="Z84" s="114">
        <f t="shared" si="3"/>
        <v>1</v>
      </c>
      <c r="AA84" s="50">
        <v>57.0</v>
      </c>
      <c r="AB84" s="44">
        <f t="shared" si="24"/>
        <v>57</v>
      </c>
      <c r="AC84" s="44" t="s">
        <v>17</v>
      </c>
      <c r="AD84" s="114" t="str">
        <f>VLOOKUP(AA84,Sheet3!A$1:B$13,2, TRUE)</f>
        <v>55-59</v>
      </c>
      <c r="AE84" s="114" t="s">
        <v>1124</v>
      </c>
      <c r="AF84" s="50">
        <v>2016.0</v>
      </c>
      <c r="AG84" s="50">
        <v>1.0</v>
      </c>
    </row>
    <row r="85">
      <c r="P85" s="50">
        <v>2019.0</v>
      </c>
      <c r="Q85" s="50">
        <v>1.0</v>
      </c>
      <c r="R85" s="112">
        <v>1.0</v>
      </c>
      <c r="S85" s="112" t="s">
        <v>25</v>
      </c>
      <c r="T85" s="112" t="s">
        <v>25</v>
      </c>
      <c r="U85" s="50" t="s">
        <v>29</v>
      </c>
      <c r="V85" s="50" t="s">
        <v>29</v>
      </c>
      <c r="W85" s="50">
        <f t="shared" si="1"/>
        <v>1</v>
      </c>
      <c r="X85" s="50">
        <f t="shared" si="2"/>
        <v>0</v>
      </c>
      <c r="Y85" s="118" t="s">
        <v>48</v>
      </c>
      <c r="Z85" s="114">
        <f t="shared" si="3"/>
        <v>0</v>
      </c>
      <c r="AA85" s="50">
        <v>59.0</v>
      </c>
      <c r="AB85" s="44" t="s">
        <v>17</v>
      </c>
      <c r="AC85" s="44">
        <f>IF(Z85=0,AA85,0)</f>
        <v>59</v>
      </c>
      <c r="AD85" s="114" t="str">
        <f>VLOOKUP(AA85,Sheet3!A$1:B$13,2, TRUE)</f>
        <v>55-59</v>
      </c>
      <c r="AE85" s="114" t="s">
        <v>1124</v>
      </c>
      <c r="AF85" s="50">
        <v>2019.0</v>
      </c>
      <c r="AG85" s="50">
        <v>1.0</v>
      </c>
    </row>
    <row r="86">
      <c r="P86" s="50">
        <v>2019.0</v>
      </c>
      <c r="Q86" s="50">
        <v>0.0</v>
      </c>
      <c r="R86" s="112">
        <v>0.0</v>
      </c>
      <c r="S86" s="112" t="s">
        <v>25</v>
      </c>
      <c r="T86" s="112" t="s">
        <v>25</v>
      </c>
      <c r="U86" s="50" t="s">
        <v>14</v>
      </c>
      <c r="V86" s="50" t="s">
        <v>14</v>
      </c>
      <c r="W86" s="50">
        <f t="shared" si="1"/>
        <v>1</v>
      </c>
      <c r="X86" s="50">
        <f t="shared" si="2"/>
        <v>0</v>
      </c>
      <c r="Y86" s="118" t="s">
        <v>15</v>
      </c>
      <c r="Z86" s="114">
        <f t="shared" si="3"/>
        <v>1</v>
      </c>
      <c r="AA86" s="50">
        <v>57.0</v>
      </c>
      <c r="AB86" s="44">
        <f t="shared" ref="AB86:AB87" si="25">IF(Z86=1,AA86,0)</f>
        <v>57</v>
      </c>
      <c r="AC86" s="44" t="s">
        <v>17</v>
      </c>
      <c r="AD86" s="114" t="str">
        <f>VLOOKUP(AA86,Sheet3!A$1:B$13,2, TRUE)</f>
        <v>55-59</v>
      </c>
      <c r="AE86" s="114" t="s">
        <v>1124</v>
      </c>
      <c r="AF86" s="50">
        <v>2019.0</v>
      </c>
      <c r="AG86" s="50">
        <v>0.0</v>
      </c>
    </row>
    <row r="87">
      <c r="P87" s="50">
        <v>2020.0</v>
      </c>
      <c r="Q87" s="50">
        <v>1.0</v>
      </c>
      <c r="R87" s="112">
        <v>0.0</v>
      </c>
      <c r="S87" s="112" t="s">
        <v>125</v>
      </c>
      <c r="T87" s="112" t="s">
        <v>125</v>
      </c>
      <c r="U87" s="50" t="s">
        <v>71</v>
      </c>
      <c r="V87" s="50" t="s">
        <v>71</v>
      </c>
      <c r="W87" s="50">
        <f t="shared" si="1"/>
        <v>0</v>
      </c>
      <c r="X87" s="50">
        <f t="shared" si="2"/>
        <v>1</v>
      </c>
      <c r="Y87" s="118" t="s">
        <v>15</v>
      </c>
      <c r="Z87" s="114">
        <f t="shared" si="3"/>
        <v>1</v>
      </c>
      <c r="AA87" s="50">
        <v>56.0</v>
      </c>
      <c r="AB87" s="44">
        <f t="shared" si="25"/>
        <v>56</v>
      </c>
      <c r="AC87" s="44" t="s">
        <v>17</v>
      </c>
      <c r="AD87" s="114" t="str">
        <f>VLOOKUP(AA87,Sheet3!A$1:B$13,2, TRUE)</f>
        <v>55-59</v>
      </c>
      <c r="AE87" s="114" t="s">
        <v>1124</v>
      </c>
      <c r="AF87" s="50">
        <v>2020.0</v>
      </c>
      <c r="AG87" s="50">
        <v>1.0</v>
      </c>
    </row>
    <row r="88">
      <c r="P88" s="50">
        <v>2022.0</v>
      </c>
      <c r="Q88" s="50">
        <v>1.0</v>
      </c>
      <c r="R88" s="112">
        <v>0.0</v>
      </c>
      <c r="S88" s="117" t="s">
        <v>25</v>
      </c>
      <c r="T88" s="112" t="s">
        <v>150</v>
      </c>
      <c r="U88" s="50" t="s">
        <v>71</v>
      </c>
      <c r="V88" s="50" t="s">
        <v>71</v>
      </c>
      <c r="W88" s="50">
        <f t="shared" si="1"/>
        <v>1</v>
      </c>
      <c r="X88" s="50">
        <f t="shared" si="2"/>
        <v>1</v>
      </c>
      <c r="Y88" s="116" t="s">
        <v>48</v>
      </c>
      <c r="Z88" s="114">
        <f t="shared" si="3"/>
        <v>0</v>
      </c>
      <c r="AA88" s="61">
        <v>59.0</v>
      </c>
      <c r="AB88" s="44" t="s">
        <v>17</v>
      </c>
      <c r="AC88" s="44">
        <f t="shared" ref="AC88:AC90" si="26">IF(Z88=0,AA88,0)</f>
        <v>59</v>
      </c>
      <c r="AD88" s="114" t="str">
        <f>VLOOKUP(AA88,Sheet3!A$1:B$13,2, TRUE)</f>
        <v>55-59</v>
      </c>
      <c r="AE88" s="114" t="s">
        <v>1124</v>
      </c>
      <c r="AF88" s="50">
        <v>2022.0</v>
      </c>
      <c r="AG88" s="50">
        <v>1.0</v>
      </c>
    </row>
    <row r="89">
      <c r="P89" s="50">
        <v>2022.0</v>
      </c>
      <c r="Q89" s="50">
        <v>1.0</v>
      </c>
      <c r="R89" s="112">
        <v>0.0</v>
      </c>
      <c r="S89" s="112" t="s">
        <v>167</v>
      </c>
      <c r="T89" s="112" t="s">
        <v>167</v>
      </c>
      <c r="U89" s="50" t="s">
        <v>14</v>
      </c>
      <c r="V89" s="50" t="s">
        <v>14</v>
      </c>
      <c r="W89" s="50">
        <f t="shared" si="1"/>
        <v>0</v>
      </c>
      <c r="X89" s="50">
        <f t="shared" si="2"/>
        <v>0</v>
      </c>
      <c r="Y89" s="116" t="s">
        <v>48</v>
      </c>
      <c r="Z89" s="114">
        <f t="shared" si="3"/>
        <v>0</v>
      </c>
      <c r="AA89" s="61">
        <v>59.0</v>
      </c>
      <c r="AB89" s="44" t="s">
        <v>17</v>
      </c>
      <c r="AC89" s="44">
        <f t="shared" si="26"/>
        <v>59</v>
      </c>
      <c r="AD89" s="114" t="str">
        <f>VLOOKUP(AA89,Sheet3!A$1:B$13,2, TRUE)</f>
        <v>55-59</v>
      </c>
      <c r="AE89" s="114" t="s">
        <v>1124</v>
      </c>
      <c r="AF89" s="50">
        <v>2022.0</v>
      </c>
      <c r="AG89" s="50">
        <v>1.0</v>
      </c>
    </row>
    <row r="90">
      <c r="P90" s="61">
        <v>2022.0</v>
      </c>
      <c r="Q90" s="50">
        <v>1.0</v>
      </c>
      <c r="R90" s="112">
        <v>0.0</v>
      </c>
      <c r="S90" s="112" t="s">
        <v>145</v>
      </c>
      <c r="T90" s="112" t="s">
        <v>145</v>
      </c>
      <c r="U90" s="61" t="s">
        <v>176</v>
      </c>
      <c r="V90" s="61" t="s">
        <v>71</v>
      </c>
      <c r="W90" s="50">
        <f t="shared" si="1"/>
        <v>0</v>
      </c>
      <c r="X90" s="50">
        <v>1.0</v>
      </c>
      <c r="Y90" s="116" t="s">
        <v>48</v>
      </c>
      <c r="Z90" s="114">
        <f t="shared" si="3"/>
        <v>0</v>
      </c>
      <c r="AA90" s="61">
        <v>59.0</v>
      </c>
      <c r="AB90" s="44" t="s">
        <v>17</v>
      </c>
      <c r="AC90" s="44">
        <f t="shared" si="26"/>
        <v>59</v>
      </c>
      <c r="AD90" s="114" t="str">
        <f>VLOOKUP(AA90,Sheet3!A$1:B$13,2, TRUE)</f>
        <v>55-59</v>
      </c>
      <c r="AE90" s="114" t="s">
        <v>1124</v>
      </c>
      <c r="AF90" s="61">
        <v>2022.0</v>
      </c>
      <c r="AG90" s="50">
        <v>1.0</v>
      </c>
    </row>
    <row r="91">
      <c r="A91" s="114">
        <f t="shared" ref="A91:A93" si="27">100-B91</f>
        <v>27.27272727</v>
      </c>
      <c r="B91" s="114">
        <f>SUM(Z114:Z126)/COUNT(Z114:Z126)*100</f>
        <v>72.72727273</v>
      </c>
      <c r="I91" s="114">
        <f t="shared" ref="I91:I93" si="28">100-J91</f>
        <v>9.090909091</v>
      </c>
      <c r="J91" s="114">
        <f>SUM(Q114:Q126)/COUNT(Q114:Q126)*100</f>
        <v>90.90909091</v>
      </c>
      <c r="K91" s="119">
        <f>SUM(Q114:Q126)</f>
        <v>10</v>
      </c>
      <c r="L91" s="119">
        <f>COUNT(Q114:Q126)-SUM(Q114:Q126)</f>
        <v>1</v>
      </c>
      <c r="M91" s="117">
        <v>2016.0</v>
      </c>
      <c r="N91" s="117">
        <v>3.0</v>
      </c>
      <c r="O91" s="119">
        <f>SUM(Z114:Z126)</f>
        <v>8</v>
      </c>
      <c r="P91" s="50">
        <v>2012.0</v>
      </c>
      <c r="Q91" s="50">
        <v>1.0</v>
      </c>
      <c r="R91" s="112">
        <v>0.0</v>
      </c>
      <c r="S91" s="112" t="s">
        <v>25</v>
      </c>
      <c r="T91" s="112" t="s">
        <v>25</v>
      </c>
      <c r="U91" s="50" t="s">
        <v>29</v>
      </c>
      <c r="V91" s="50" t="s">
        <v>29</v>
      </c>
      <c r="W91" s="50">
        <f t="shared" si="1"/>
        <v>1</v>
      </c>
      <c r="X91" s="50">
        <f t="shared" ref="X91:X116" si="29">IF(U91="Drowning",1,0)</f>
        <v>0</v>
      </c>
      <c r="Y91" s="118" t="s">
        <v>15</v>
      </c>
      <c r="Z91" s="114">
        <f t="shared" si="3"/>
        <v>1</v>
      </c>
      <c r="AA91" s="50">
        <v>67.0</v>
      </c>
      <c r="AB91" s="44">
        <f t="shared" ref="AB91:AB94" si="30">IF(Z91=1,AA91,0)</f>
        <v>67</v>
      </c>
      <c r="AC91" s="44" t="s">
        <v>17</v>
      </c>
      <c r="AD91" s="114" t="str">
        <f>VLOOKUP(AA91,Sheet3!$A5:$B17,2, TRUE)</f>
        <v>60+</v>
      </c>
      <c r="AE91" s="114" t="s">
        <v>1126</v>
      </c>
      <c r="AF91" s="50">
        <v>2012.0</v>
      </c>
      <c r="AG91" s="50">
        <v>1.0</v>
      </c>
      <c r="AH91" s="114">
        <f>AVERAGE(AC114:AC126)</f>
        <v>66</v>
      </c>
      <c r="AI91" s="114" t="str">
        <f>AVERAGE(AB114:AB126)</f>
        <v>#DIV/0!</v>
      </c>
      <c r="AJ91" s="114">
        <f>AVERAGE(AA114:AA126)</f>
        <v>66</v>
      </c>
      <c r="AK91" s="117">
        <v>2016.0</v>
      </c>
    </row>
    <row r="92">
      <c r="A92" s="114" t="str">
        <f t="shared" si="27"/>
        <v>#DIV/0!</v>
      </c>
      <c r="B92" s="114" t="str">
        <f>SUM(Z143:Z155)/COUNT(Z143:Z155)*100</f>
        <v>#DIV/0!</v>
      </c>
      <c r="I92" s="114" t="str">
        <f t="shared" si="28"/>
        <v>#DIV/0!</v>
      </c>
      <c r="J92" s="114" t="str">
        <f>SUM(Q138:Q142)/COUNT(Q138:Q142)*100</f>
        <v>#DIV/0!</v>
      </c>
      <c r="K92" s="119">
        <f>SUM(Q138:Q142)</f>
        <v>0</v>
      </c>
      <c r="L92" s="119">
        <f>COUNT(Q138:Q142)-SUM(Q138:Q142)</f>
        <v>0</v>
      </c>
      <c r="M92" s="117">
        <v>2018.0</v>
      </c>
      <c r="N92" s="117">
        <v>0.0</v>
      </c>
      <c r="O92" s="119">
        <f>SUM(Z138:Z142)</f>
        <v>0</v>
      </c>
      <c r="P92" s="50">
        <v>2013.0</v>
      </c>
      <c r="Q92" s="50">
        <v>1.0</v>
      </c>
      <c r="R92" s="112">
        <v>0.0</v>
      </c>
      <c r="S92" s="112" t="s">
        <v>25</v>
      </c>
      <c r="T92" s="112" t="s">
        <v>25</v>
      </c>
      <c r="U92" s="50" t="s">
        <v>36</v>
      </c>
      <c r="V92" s="50" t="s">
        <v>14</v>
      </c>
      <c r="W92" s="50">
        <f t="shared" si="1"/>
        <v>1</v>
      </c>
      <c r="X92" s="50">
        <f t="shared" si="29"/>
        <v>0</v>
      </c>
      <c r="Y92" s="118" t="s">
        <v>45</v>
      </c>
      <c r="Z92" s="114">
        <f t="shared" si="3"/>
        <v>1</v>
      </c>
      <c r="AA92" s="50">
        <v>69.0</v>
      </c>
      <c r="AB92" s="44">
        <f t="shared" si="30"/>
        <v>69</v>
      </c>
      <c r="AC92" s="44" t="s">
        <v>17</v>
      </c>
      <c r="AD92" s="114" t="str">
        <f>VLOOKUP(AA92,Sheet3!$A7:$B19,2, TRUE)</f>
        <v>60+</v>
      </c>
      <c r="AE92" s="114" t="s">
        <v>1126</v>
      </c>
      <c r="AF92" s="50">
        <v>2013.0</v>
      </c>
      <c r="AG92" s="50">
        <v>1.0</v>
      </c>
      <c r="AH92" s="117">
        <v>0.0</v>
      </c>
      <c r="AI92" s="114" t="str">
        <f>AVERAGE(AB138:AB142)</f>
        <v>#DIV/0!</v>
      </c>
      <c r="AJ92" s="114" t="str">
        <f>AVERAGE(AA138:AA142)</f>
        <v>#DIV/0!</v>
      </c>
      <c r="AK92" s="117">
        <v>2018.0</v>
      </c>
    </row>
    <row r="93">
      <c r="A93" s="114" t="str">
        <f t="shared" si="27"/>
        <v>#DIV/0!</v>
      </c>
      <c r="B93" s="120" t="str">
        <f>SUM(Z156:Z163)/COUNT(Z156:Z163)*100</f>
        <v>#DIV/0!</v>
      </c>
      <c r="I93" s="114" t="str">
        <f t="shared" si="28"/>
        <v>#DIV/0!</v>
      </c>
      <c r="J93" s="114" t="str">
        <f>SUM(Q143:Q155)/COUNT(Q143:Q155)*100</f>
        <v>#DIV/0!</v>
      </c>
      <c r="K93" s="119">
        <f>SUM(Q143:Q155)</f>
        <v>0</v>
      </c>
      <c r="L93" s="119">
        <f>COUNT(Q143:Q155)-SUM(Q143:Q155)</f>
        <v>0</v>
      </c>
      <c r="M93" s="117">
        <v>2019.0</v>
      </c>
      <c r="N93" s="117">
        <v>4.0</v>
      </c>
      <c r="O93" s="119">
        <f>SUM(Z143:Z155)</f>
        <v>0</v>
      </c>
      <c r="P93" s="50">
        <v>2013.0</v>
      </c>
      <c r="Q93" s="50">
        <v>1.0</v>
      </c>
      <c r="R93" s="112">
        <v>1.0</v>
      </c>
      <c r="S93" s="112" t="s">
        <v>25</v>
      </c>
      <c r="T93" s="112" t="s">
        <v>25</v>
      </c>
      <c r="U93" s="50" t="s">
        <v>29</v>
      </c>
      <c r="V93" s="50" t="s">
        <v>29</v>
      </c>
      <c r="W93" s="50">
        <f t="shared" si="1"/>
        <v>1</v>
      </c>
      <c r="X93" s="50">
        <f t="shared" si="29"/>
        <v>0</v>
      </c>
      <c r="Y93" s="118" t="s">
        <v>39</v>
      </c>
      <c r="Z93" s="114">
        <f t="shared" si="3"/>
        <v>1</v>
      </c>
      <c r="AA93" s="50">
        <v>64.0</v>
      </c>
      <c r="AB93" s="44">
        <f t="shared" si="30"/>
        <v>64</v>
      </c>
      <c r="AC93" s="44" t="s">
        <v>17</v>
      </c>
      <c r="AD93" s="114" t="str">
        <f>VLOOKUP(AA93,Sheet3!$A7:$B19,2, TRUE)</f>
        <v>60+</v>
      </c>
      <c r="AE93" s="114" t="s">
        <v>1126</v>
      </c>
      <c r="AF93" s="50">
        <v>2013.0</v>
      </c>
      <c r="AG93" s="50">
        <v>1.0</v>
      </c>
      <c r="AH93" s="114" t="str">
        <f>AVERAGE(AC143:AC155)</f>
        <v>#DIV/0!</v>
      </c>
      <c r="AI93" s="114" t="str">
        <f>AVERAGE(AB143:AB155)</f>
        <v>#DIV/0!</v>
      </c>
      <c r="AJ93" s="114" t="str">
        <f>AVERAGE(AA143:AA155)</f>
        <v>#DIV/0!</v>
      </c>
      <c r="AK93" s="117">
        <v>2019.0</v>
      </c>
    </row>
    <row r="94">
      <c r="P94" s="61">
        <v>2013.0</v>
      </c>
      <c r="Q94" s="50">
        <v>1.0</v>
      </c>
      <c r="R94" s="112">
        <v>0.0</v>
      </c>
      <c r="S94" s="112" t="s">
        <v>25</v>
      </c>
      <c r="T94" s="112" t="s">
        <v>25</v>
      </c>
      <c r="U94" s="50" t="s">
        <v>36</v>
      </c>
      <c r="V94" s="50" t="s">
        <v>14</v>
      </c>
      <c r="W94" s="50">
        <f t="shared" si="1"/>
        <v>1</v>
      </c>
      <c r="X94" s="50">
        <f t="shared" si="29"/>
        <v>0</v>
      </c>
      <c r="Y94" s="118" t="s">
        <v>37</v>
      </c>
      <c r="Z94" s="114">
        <f t="shared" si="3"/>
        <v>1</v>
      </c>
      <c r="AA94" s="50">
        <v>63.0</v>
      </c>
      <c r="AB94" s="44">
        <f t="shared" si="30"/>
        <v>63</v>
      </c>
      <c r="AC94" s="44" t="s">
        <v>17</v>
      </c>
      <c r="AD94" s="114" t="str">
        <f>VLOOKUP(AA94,Sheet3!$A5:$B17,2, TRUE)</f>
        <v>60+</v>
      </c>
      <c r="AE94" s="114" t="s">
        <v>1126</v>
      </c>
      <c r="AF94" s="61">
        <v>2013.0</v>
      </c>
      <c r="AG94" s="50">
        <v>1.0</v>
      </c>
    </row>
    <row r="95">
      <c r="P95" s="50">
        <v>2015.0</v>
      </c>
      <c r="Q95" s="50">
        <v>1.0</v>
      </c>
      <c r="R95" s="112">
        <v>0.0</v>
      </c>
      <c r="S95" s="112" t="s">
        <v>25</v>
      </c>
      <c r="T95" s="112" t="s">
        <v>25</v>
      </c>
      <c r="U95" s="50" t="s">
        <v>26</v>
      </c>
      <c r="V95" s="50" t="s">
        <v>14</v>
      </c>
      <c r="W95" s="50">
        <f t="shared" si="1"/>
        <v>1</v>
      </c>
      <c r="X95" s="50">
        <f t="shared" si="29"/>
        <v>0</v>
      </c>
      <c r="Y95" s="118" t="s">
        <v>48</v>
      </c>
      <c r="Z95" s="114">
        <f t="shared" si="3"/>
        <v>0</v>
      </c>
      <c r="AA95" s="50">
        <v>62.0</v>
      </c>
      <c r="AB95" s="44" t="s">
        <v>17</v>
      </c>
      <c r="AC95" s="44">
        <f>IF(Z95=0,AA95,0)</f>
        <v>62</v>
      </c>
      <c r="AD95" s="114" t="str">
        <f>VLOOKUP(AA95,Sheet3!$A3:$B15,2, TRUE)</f>
        <v>60+</v>
      </c>
      <c r="AE95" s="114" t="s">
        <v>1126</v>
      </c>
      <c r="AF95" s="50">
        <v>2015.0</v>
      </c>
      <c r="AG95" s="50">
        <v>1.0</v>
      </c>
    </row>
    <row r="96">
      <c r="P96" s="50">
        <v>2015.0</v>
      </c>
      <c r="Q96" s="50">
        <v>1.0</v>
      </c>
      <c r="R96" s="112">
        <v>0.0</v>
      </c>
      <c r="S96" s="112" t="s">
        <v>25</v>
      </c>
      <c r="T96" s="112" t="s">
        <v>25</v>
      </c>
      <c r="U96" s="50" t="s">
        <v>66</v>
      </c>
      <c r="V96" s="50" t="s">
        <v>66</v>
      </c>
      <c r="W96" s="50">
        <f t="shared" si="1"/>
        <v>1</v>
      </c>
      <c r="X96" s="50">
        <f t="shared" si="29"/>
        <v>0</v>
      </c>
      <c r="Y96" s="118" t="s">
        <v>67</v>
      </c>
      <c r="Z96" s="114">
        <f t="shared" si="3"/>
        <v>1</v>
      </c>
      <c r="AA96" s="50">
        <v>63.0</v>
      </c>
      <c r="AB96" s="44">
        <f>IF(Z96=1,AA96,0)</f>
        <v>63</v>
      </c>
      <c r="AC96" s="44" t="s">
        <v>17</v>
      </c>
      <c r="AD96" s="114" t="str">
        <f>VLOOKUP(AA96,Sheet3!$A5:$B17,2, TRUE)</f>
        <v>60+</v>
      </c>
      <c r="AE96" s="114" t="s">
        <v>1126</v>
      </c>
      <c r="AF96" s="50">
        <v>2015.0</v>
      </c>
      <c r="AG96" s="50">
        <v>1.0</v>
      </c>
    </row>
    <row r="97">
      <c r="P97" s="61">
        <v>2015.0</v>
      </c>
      <c r="Q97" s="50">
        <v>1.0</v>
      </c>
      <c r="R97" s="112">
        <v>0.0</v>
      </c>
      <c r="S97" s="112" t="s">
        <v>25</v>
      </c>
      <c r="T97" s="112" t="s">
        <v>25</v>
      </c>
      <c r="U97" s="50" t="s">
        <v>14</v>
      </c>
      <c r="V97" s="50" t="s">
        <v>14</v>
      </c>
      <c r="W97" s="50">
        <f t="shared" si="1"/>
        <v>1</v>
      </c>
      <c r="X97" s="50">
        <f t="shared" si="29"/>
        <v>0</v>
      </c>
      <c r="Y97" s="118" t="s">
        <v>48</v>
      </c>
      <c r="Z97" s="114">
        <f t="shared" si="3"/>
        <v>0</v>
      </c>
      <c r="AA97" s="50">
        <v>67.0</v>
      </c>
      <c r="AB97" s="44" t="s">
        <v>17</v>
      </c>
      <c r="AC97" s="44">
        <f>IF(Z97=0,AA97,0)</f>
        <v>67</v>
      </c>
      <c r="AD97" s="114" t="str">
        <f>VLOOKUP(AA97,Sheet3!$A6:$B18,2, TRUE)</f>
        <v>60+</v>
      </c>
      <c r="AE97" s="114" t="s">
        <v>1126</v>
      </c>
      <c r="AF97" s="61">
        <v>2015.0</v>
      </c>
      <c r="AG97" s="50">
        <v>1.0</v>
      </c>
    </row>
    <row r="98">
      <c r="P98" s="50">
        <v>2016.0</v>
      </c>
      <c r="Q98" s="50">
        <v>1.0</v>
      </c>
      <c r="R98" s="112">
        <v>0.0</v>
      </c>
      <c r="S98" s="112" t="s">
        <v>25</v>
      </c>
      <c r="T98" s="112" t="s">
        <v>25</v>
      </c>
      <c r="U98" s="50" t="s">
        <v>26</v>
      </c>
      <c r="V98" s="50" t="s">
        <v>14</v>
      </c>
      <c r="W98" s="50">
        <f t="shared" si="1"/>
        <v>1</v>
      </c>
      <c r="X98" s="50">
        <f t="shared" si="29"/>
        <v>0</v>
      </c>
      <c r="Y98" s="118" t="s">
        <v>37</v>
      </c>
      <c r="Z98" s="114">
        <f t="shared" si="3"/>
        <v>1</v>
      </c>
      <c r="AA98" s="50">
        <v>66.0</v>
      </c>
      <c r="AB98" s="44">
        <f>IF(Z98=1,AA98,0)</f>
        <v>66</v>
      </c>
      <c r="AC98" s="44" t="s">
        <v>17</v>
      </c>
      <c r="AD98" s="114" t="str">
        <f>VLOOKUP(AA98,Sheet3!$A8:$B20,2, TRUE)</f>
        <v>60+</v>
      </c>
      <c r="AE98" s="114" t="s">
        <v>1126</v>
      </c>
      <c r="AF98" s="50">
        <v>2016.0</v>
      </c>
      <c r="AG98" s="50">
        <v>1.0</v>
      </c>
    </row>
    <row r="99">
      <c r="P99" s="50">
        <v>2016.0</v>
      </c>
      <c r="Q99" s="50">
        <v>1.0</v>
      </c>
      <c r="R99" s="112">
        <v>1.0</v>
      </c>
      <c r="S99" s="112" t="s">
        <v>61</v>
      </c>
      <c r="T99" s="112" t="s">
        <v>61</v>
      </c>
      <c r="U99" s="50" t="s">
        <v>14</v>
      </c>
      <c r="V99" s="50" t="s">
        <v>14</v>
      </c>
      <c r="W99" s="50">
        <f t="shared" si="1"/>
        <v>0</v>
      </c>
      <c r="X99" s="50">
        <f t="shared" si="29"/>
        <v>0</v>
      </c>
      <c r="Y99" s="118" t="s">
        <v>48</v>
      </c>
      <c r="Z99" s="114">
        <f t="shared" si="3"/>
        <v>0</v>
      </c>
      <c r="AA99" s="50">
        <v>65.0</v>
      </c>
      <c r="AB99" s="44" t="s">
        <v>17</v>
      </c>
      <c r="AC99" s="44">
        <f>IF(Z99=0,AA99,0)</f>
        <v>65</v>
      </c>
      <c r="AD99" s="114" t="str">
        <f>VLOOKUP(AA99,Sheet3!A$1:B$13,2, TRUE)</f>
        <v>60+</v>
      </c>
      <c r="AE99" s="114" t="s">
        <v>1126</v>
      </c>
      <c r="AF99" s="50">
        <v>2016.0</v>
      </c>
      <c r="AG99" s="50">
        <v>1.0</v>
      </c>
    </row>
    <row r="100">
      <c r="P100" s="50">
        <v>2016.0</v>
      </c>
      <c r="Q100" s="50">
        <v>1.0</v>
      </c>
      <c r="R100" s="112">
        <v>0.0</v>
      </c>
      <c r="S100" s="112" t="s">
        <v>25</v>
      </c>
      <c r="T100" s="112" t="s">
        <v>25</v>
      </c>
      <c r="U100" s="50" t="s">
        <v>54</v>
      </c>
      <c r="V100" s="50" t="s">
        <v>54</v>
      </c>
      <c r="W100" s="50">
        <f t="shared" si="1"/>
        <v>1</v>
      </c>
      <c r="X100" s="50">
        <f t="shared" si="29"/>
        <v>0</v>
      </c>
      <c r="Y100" s="118" t="s">
        <v>81</v>
      </c>
      <c r="Z100" s="114">
        <f t="shared" si="3"/>
        <v>1</v>
      </c>
      <c r="AA100" s="50">
        <v>63.0</v>
      </c>
      <c r="AB100" s="44">
        <f>IF(Z100=1,AA100,0)</f>
        <v>63</v>
      </c>
      <c r="AC100" s="44" t="s">
        <v>17</v>
      </c>
      <c r="AD100" s="114" t="str">
        <f>VLOOKUP(AA100,Sheet3!A$1:B$13,2, TRUE)</f>
        <v>60+</v>
      </c>
      <c r="AE100" s="114" t="s">
        <v>1126</v>
      </c>
      <c r="AF100" s="50">
        <v>2016.0</v>
      </c>
      <c r="AG100" s="50">
        <v>1.0</v>
      </c>
    </row>
    <row r="101">
      <c r="P101" s="50">
        <v>2017.0</v>
      </c>
      <c r="Q101" s="50">
        <v>1.0</v>
      </c>
      <c r="R101" s="112">
        <v>1.0</v>
      </c>
      <c r="S101" s="112" t="s">
        <v>61</v>
      </c>
      <c r="T101" s="112" t="s">
        <v>61</v>
      </c>
      <c r="U101" s="50" t="s">
        <v>21</v>
      </c>
      <c r="V101" s="50" t="s">
        <v>21</v>
      </c>
      <c r="W101" s="50">
        <f t="shared" si="1"/>
        <v>0</v>
      </c>
      <c r="X101" s="50">
        <f t="shared" si="29"/>
        <v>0</v>
      </c>
      <c r="Y101" s="118" t="s">
        <v>48</v>
      </c>
      <c r="Z101" s="114">
        <f t="shared" si="3"/>
        <v>0</v>
      </c>
      <c r="AA101" s="50">
        <v>71.0</v>
      </c>
      <c r="AB101" s="44" t="s">
        <v>17</v>
      </c>
      <c r="AC101" s="44">
        <f>IF(Z101=0,AA101,0)</f>
        <v>71</v>
      </c>
      <c r="AD101" s="114" t="str">
        <f>VLOOKUP(AA101,Sheet3!A$1:B$13,2, TRUE)</f>
        <v>60+</v>
      </c>
      <c r="AE101" s="114" t="s">
        <v>1126</v>
      </c>
      <c r="AF101" s="50">
        <v>2017.0</v>
      </c>
      <c r="AG101" s="50">
        <v>1.0</v>
      </c>
    </row>
    <row r="102">
      <c r="P102" s="50">
        <v>2017.0</v>
      </c>
      <c r="Q102" s="50">
        <v>1.0</v>
      </c>
      <c r="R102" s="112">
        <v>0.0</v>
      </c>
      <c r="S102" s="112" t="s">
        <v>25</v>
      </c>
      <c r="T102" s="112" t="s">
        <v>25</v>
      </c>
      <c r="U102" s="50" t="s">
        <v>14</v>
      </c>
      <c r="V102" s="50" t="s">
        <v>14</v>
      </c>
      <c r="W102" s="50">
        <f t="shared" si="1"/>
        <v>1</v>
      </c>
      <c r="X102" s="50">
        <f t="shared" si="29"/>
        <v>0</v>
      </c>
      <c r="Y102" s="118" t="s">
        <v>15</v>
      </c>
      <c r="Z102" s="114">
        <f t="shared" si="3"/>
        <v>1</v>
      </c>
      <c r="AA102" s="50">
        <v>78.0</v>
      </c>
      <c r="AB102" s="44">
        <f t="shared" ref="AB102:AB108" si="31">IF(Z102=1,AA102,0)</f>
        <v>78</v>
      </c>
      <c r="AC102" s="44" t="s">
        <v>17</v>
      </c>
      <c r="AD102" s="114" t="str">
        <f>VLOOKUP(AA102,Sheet3!A$1:B$13,2, TRUE)</f>
        <v>60+</v>
      </c>
      <c r="AE102" s="114" t="s">
        <v>1126</v>
      </c>
      <c r="AF102" s="50">
        <v>2017.0</v>
      </c>
      <c r="AG102" s="50">
        <v>1.0</v>
      </c>
    </row>
    <row r="103">
      <c r="P103" s="50">
        <v>2017.0</v>
      </c>
      <c r="Q103" s="50">
        <v>1.0</v>
      </c>
      <c r="R103" s="112">
        <v>0.0</v>
      </c>
      <c r="S103" s="112" t="s">
        <v>25</v>
      </c>
      <c r="T103" s="112" t="s">
        <v>25</v>
      </c>
      <c r="U103" s="50" t="s">
        <v>66</v>
      </c>
      <c r="V103" s="50" t="s">
        <v>66</v>
      </c>
      <c r="W103" s="50">
        <f t="shared" si="1"/>
        <v>1</v>
      </c>
      <c r="X103" s="50">
        <f t="shared" si="29"/>
        <v>0</v>
      </c>
      <c r="Y103" s="118" t="s">
        <v>15</v>
      </c>
      <c r="Z103" s="114">
        <f t="shared" si="3"/>
        <v>1</v>
      </c>
      <c r="AA103" s="50">
        <v>60.0</v>
      </c>
      <c r="AB103" s="44">
        <f t="shared" si="31"/>
        <v>60</v>
      </c>
      <c r="AC103" s="44" t="s">
        <v>17</v>
      </c>
      <c r="AD103" s="114" t="str">
        <f>VLOOKUP(AA103,Sheet3!A$1:B$13,2, TRUE)</f>
        <v>60+</v>
      </c>
      <c r="AE103" s="114" t="s">
        <v>1126</v>
      </c>
      <c r="AF103" s="50">
        <v>2017.0</v>
      </c>
      <c r="AG103" s="50">
        <v>1.0</v>
      </c>
    </row>
    <row r="104">
      <c r="P104" s="50">
        <v>2017.0</v>
      </c>
      <c r="Q104" s="50">
        <v>0.0</v>
      </c>
      <c r="R104" s="112">
        <v>0.0</v>
      </c>
      <c r="S104" s="112" t="s">
        <v>25</v>
      </c>
      <c r="T104" s="112" t="s">
        <v>25</v>
      </c>
      <c r="U104" s="50" t="s">
        <v>14</v>
      </c>
      <c r="V104" s="50" t="s">
        <v>14</v>
      </c>
      <c r="W104" s="50">
        <f t="shared" si="1"/>
        <v>1</v>
      </c>
      <c r="X104" s="50">
        <f t="shared" si="29"/>
        <v>0</v>
      </c>
      <c r="Y104" s="118" t="s">
        <v>75</v>
      </c>
      <c r="Z104" s="114">
        <f t="shared" si="3"/>
        <v>1</v>
      </c>
      <c r="AA104" s="50">
        <v>66.0</v>
      </c>
      <c r="AB104" s="44">
        <f t="shared" si="31"/>
        <v>66</v>
      </c>
      <c r="AC104" s="44" t="s">
        <v>17</v>
      </c>
      <c r="AD104" s="114" t="str">
        <f>VLOOKUP(AA104,Sheet3!A$1:B$13,2, TRUE)</f>
        <v>60+</v>
      </c>
      <c r="AE104" s="114" t="s">
        <v>1126</v>
      </c>
      <c r="AF104" s="50">
        <v>2017.0</v>
      </c>
      <c r="AG104" s="50">
        <v>0.0</v>
      </c>
    </row>
    <row r="105">
      <c r="P105" s="61">
        <v>2017.0</v>
      </c>
      <c r="Q105" s="50">
        <v>1.0</v>
      </c>
      <c r="R105" s="112">
        <v>1.0</v>
      </c>
      <c r="S105" s="112" t="s">
        <v>25</v>
      </c>
      <c r="T105" s="112" t="s">
        <v>25</v>
      </c>
      <c r="U105" s="50" t="s">
        <v>96</v>
      </c>
      <c r="V105" s="50" t="s">
        <v>96</v>
      </c>
      <c r="W105" s="50">
        <f t="shared" si="1"/>
        <v>1</v>
      </c>
      <c r="X105" s="50">
        <f t="shared" si="29"/>
        <v>0</v>
      </c>
      <c r="Y105" s="118" t="s">
        <v>15</v>
      </c>
      <c r="Z105" s="114">
        <f t="shared" si="3"/>
        <v>1</v>
      </c>
      <c r="AA105" s="50">
        <v>66.0</v>
      </c>
      <c r="AB105" s="44">
        <f t="shared" si="31"/>
        <v>66</v>
      </c>
      <c r="AC105" s="44" t="s">
        <v>17</v>
      </c>
      <c r="AD105" s="114" t="str">
        <f>VLOOKUP(AA105,Sheet3!A$1:B$13,2, TRUE)</f>
        <v>60+</v>
      </c>
      <c r="AE105" s="114" t="s">
        <v>1126</v>
      </c>
      <c r="AF105" s="61">
        <v>2017.0</v>
      </c>
      <c r="AG105" s="50">
        <v>1.0</v>
      </c>
    </row>
    <row r="106">
      <c r="P106" s="50">
        <v>2018.0</v>
      </c>
      <c r="Q106" s="50">
        <v>0.0</v>
      </c>
      <c r="R106" s="112">
        <v>0.0</v>
      </c>
      <c r="S106" s="112" t="s">
        <v>25</v>
      </c>
      <c r="T106" s="112" t="s">
        <v>25</v>
      </c>
      <c r="U106" s="50" t="s">
        <v>14</v>
      </c>
      <c r="V106" s="50" t="s">
        <v>14</v>
      </c>
      <c r="W106" s="50">
        <f t="shared" si="1"/>
        <v>1</v>
      </c>
      <c r="X106" s="50">
        <f t="shared" si="29"/>
        <v>0</v>
      </c>
      <c r="Y106" s="118" t="s">
        <v>15</v>
      </c>
      <c r="Z106" s="114">
        <f t="shared" si="3"/>
        <v>1</v>
      </c>
      <c r="AA106" s="50">
        <v>61.0</v>
      </c>
      <c r="AB106" s="44">
        <f t="shared" si="31"/>
        <v>61</v>
      </c>
      <c r="AC106" s="44" t="s">
        <v>17</v>
      </c>
      <c r="AD106" s="114" t="str">
        <f>VLOOKUP(AA106,Sheet3!A$1:B$13,2, TRUE)</f>
        <v>60+</v>
      </c>
      <c r="AE106" s="114" t="s">
        <v>1126</v>
      </c>
      <c r="AF106" s="50">
        <v>2018.0</v>
      </c>
      <c r="AG106" s="50">
        <v>0.0</v>
      </c>
    </row>
    <row r="107">
      <c r="P107" s="50">
        <v>2019.0</v>
      </c>
      <c r="Q107" s="50">
        <v>1.0</v>
      </c>
      <c r="R107" s="112">
        <v>0.0</v>
      </c>
      <c r="S107" s="112" t="s">
        <v>25</v>
      </c>
      <c r="T107" s="112" t="s">
        <v>25</v>
      </c>
      <c r="U107" s="50" t="s">
        <v>29</v>
      </c>
      <c r="V107" s="50" t="s">
        <v>29</v>
      </c>
      <c r="W107" s="50">
        <f t="shared" si="1"/>
        <v>1</v>
      </c>
      <c r="X107" s="50">
        <f t="shared" si="29"/>
        <v>0</v>
      </c>
      <c r="Y107" s="118" t="s">
        <v>15</v>
      </c>
      <c r="Z107" s="114">
        <f t="shared" si="3"/>
        <v>1</v>
      </c>
      <c r="AA107" s="50">
        <v>71.0</v>
      </c>
      <c r="AB107" s="44">
        <f t="shared" si="31"/>
        <v>71</v>
      </c>
      <c r="AC107" s="44" t="s">
        <v>17</v>
      </c>
      <c r="AD107" s="114" t="str">
        <f>VLOOKUP(AA107,Sheet3!A$1:B$13,2, TRUE)</f>
        <v>60+</v>
      </c>
      <c r="AE107" s="114" t="s">
        <v>1126</v>
      </c>
      <c r="AF107" s="50">
        <v>2019.0</v>
      </c>
      <c r="AG107" s="50">
        <v>1.0</v>
      </c>
    </row>
    <row r="108">
      <c r="P108" s="61">
        <v>2019.0</v>
      </c>
      <c r="Q108" s="50">
        <v>1.0</v>
      </c>
      <c r="R108" s="112">
        <v>0.0</v>
      </c>
      <c r="S108" s="112" t="s">
        <v>25</v>
      </c>
      <c r="T108" s="112" t="s">
        <v>25</v>
      </c>
      <c r="U108" s="50" t="s">
        <v>29</v>
      </c>
      <c r="V108" s="50" t="s">
        <v>29</v>
      </c>
      <c r="W108" s="50">
        <f t="shared" si="1"/>
        <v>1</v>
      </c>
      <c r="X108" s="50">
        <f t="shared" si="29"/>
        <v>0</v>
      </c>
      <c r="Y108" s="118" t="s">
        <v>115</v>
      </c>
      <c r="Z108" s="114">
        <f t="shared" si="3"/>
        <v>1</v>
      </c>
      <c r="AA108" s="50">
        <v>65.0</v>
      </c>
      <c r="AB108" s="44">
        <f t="shared" si="31"/>
        <v>65</v>
      </c>
      <c r="AC108" s="44" t="s">
        <v>17</v>
      </c>
      <c r="AD108" s="114" t="str">
        <f>VLOOKUP(AA108,Sheet3!A$1:B$13,2, TRUE)</f>
        <v>60+</v>
      </c>
      <c r="AE108" s="114" t="s">
        <v>1126</v>
      </c>
      <c r="AF108" s="61">
        <v>2019.0</v>
      </c>
      <c r="AG108" s="50">
        <v>1.0</v>
      </c>
    </row>
    <row r="109">
      <c r="P109" s="50">
        <v>2020.0</v>
      </c>
      <c r="Q109" s="50">
        <v>1.0</v>
      </c>
      <c r="R109" s="112">
        <v>0.0</v>
      </c>
      <c r="S109" s="112" t="s">
        <v>25</v>
      </c>
      <c r="T109" s="112" t="s">
        <v>25</v>
      </c>
      <c r="U109" s="50" t="s">
        <v>14</v>
      </c>
      <c r="V109" s="50" t="s">
        <v>14</v>
      </c>
      <c r="W109" s="50">
        <f t="shared" si="1"/>
        <v>1</v>
      </c>
      <c r="X109" s="50">
        <f t="shared" si="29"/>
        <v>0</v>
      </c>
      <c r="Y109" s="118" t="s">
        <v>48</v>
      </c>
      <c r="Z109" s="114">
        <f t="shared" si="3"/>
        <v>0</v>
      </c>
      <c r="AA109" s="50">
        <v>62.0</v>
      </c>
      <c r="AB109" s="44" t="s">
        <v>17</v>
      </c>
      <c r="AC109" s="44">
        <f>IF(Z109=0,AA109,0)</f>
        <v>62</v>
      </c>
      <c r="AD109" s="114" t="str">
        <f>VLOOKUP(AA109,Sheet3!A$1:B$13,2, TRUE)</f>
        <v>60+</v>
      </c>
      <c r="AE109" s="114" t="s">
        <v>1126</v>
      </c>
      <c r="AF109" s="50">
        <v>2020.0</v>
      </c>
      <c r="AG109" s="50">
        <v>1.0</v>
      </c>
    </row>
    <row r="110">
      <c r="P110" s="50">
        <v>2020.0</v>
      </c>
      <c r="Q110" s="50">
        <v>1.0</v>
      </c>
      <c r="R110" s="112">
        <v>1.0</v>
      </c>
      <c r="S110" s="112" t="s">
        <v>25</v>
      </c>
      <c r="T110" s="112" t="s">
        <v>25</v>
      </c>
      <c r="U110" s="50" t="s">
        <v>14</v>
      </c>
      <c r="V110" s="50" t="s">
        <v>14</v>
      </c>
      <c r="W110" s="50">
        <f t="shared" si="1"/>
        <v>1</v>
      </c>
      <c r="X110" s="50">
        <f t="shared" si="29"/>
        <v>0</v>
      </c>
      <c r="Y110" s="118" t="s">
        <v>120</v>
      </c>
      <c r="Z110" s="114">
        <f t="shared" si="3"/>
        <v>1</v>
      </c>
      <c r="AA110" s="50">
        <v>67.0</v>
      </c>
      <c r="AB110" s="44">
        <f>IF(Z110=1,AA110,0)</f>
        <v>67</v>
      </c>
      <c r="AC110" s="44" t="s">
        <v>17</v>
      </c>
      <c r="AD110" s="114" t="str">
        <f>VLOOKUP(AA110,Sheet3!A$1:B$13,2, TRUE)</f>
        <v>60+</v>
      </c>
      <c r="AE110" s="114" t="s">
        <v>1126</v>
      </c>
      <c r="AF110" s="50">
        <v>2020.0</v>
      </c>
      <c r="AG110" s="50">
        <v>1.0</v>
      </c>
    </row>
    <row r="111">
      <c r="P111" s="50">
        <v>2021.0</v>
      </c>
      <c r="Q111" s="50">
        <v>1.0</v>
      </c>
      <c r="R111" s="112">
        <v>0.0</v>
      </c>
      <c r="S111" s="112" t="s">
        <v>137</v>
      </c>
      <c r="T111" s="112" t="s">
        <v>137</v>
      </c>
      <c r="U111" s="50" t="s">
        <v>71</v>
      </c>
      <c r="V111" s="50" t="s">
        <v>71</v>
      </c>
      <c r="W111" s="50">
        <f t="shared" si="1"/>
        <v>0</v>
      </c>
      <c r="X111" s="50">
        <f t="shared" si="29"/>
        <v>1</v>
      </c>
      <c r="Y111" s="118" t="s">
        <v>48</v>
      </c>
      <c r="Z111" s="114">
        <f t="shared" si="3"/>
        <v>0</v>
      </c>
      <c r="AA111" s="50">
        <v>70.0</v>
      </c>
      <c r="AB111" s="44" t="s">
        <v>17</v>
      </c>
      <c r="AC111" s="44">
        <f t="shared" ref="AC111:AC112" si="32">IF(Z111=0,AA111,0)</f>
        <v>70</v>
      </c>
      <c r="AD111" s="114" t="str">
        <f>VLOOKUP(AA111,Sheet3!A$1:B$13,2, TRUE)</f>
        <v>60+</v>
      </c>
      <c r="AE111" s="114" t="s">
        <v>1126</v>
      </c>
      <c r="AF111" s="50">
        <v>2021.0</v>
      </c>
      <c r="AG111" s="50">
        <v>1.0</v>
      </c>
    </row>
    <row r="112">
      <c r="P112" s="50">
        <v>2021.0</v>
      </c>
      <c r="Q112" s="50">
        <v>1.0</v>
      </c>
      <c r="R112" s="112">
        <v>0.0</v>
      </c>
      <c r="S112" s="112" t="s">
        <v>139</v>
      </c>
      <c r="T112" s="112" t="s">
        <v>139</v>
      </c>
      <c r="U112" s="50" t="s">
        <v>71</v>
      </c>
      <c r="V112" s="50" t="s">
        <v>71</v>
      </c>
      <c r="W112" s="50">
        <f t="shared" si="1"/>
        <v>0</v>
      </c>
      <c r="X112" s="50">
        <f t="shared" si="29"/>
        <v>1</v>
      </c>
      <c r="Y112" s="118" t="s">
        <v>48</v>
      </c>
      <c r="Z112" s="114">
        <f t="shared" si="3"/>
        <v>0</v>
      </c>
      <c r="AA112" s="50">
        <v>76.0</v>
      </c>
      <c r="AB112" s="44" t="s">
        <v>17</v>
      </c>
      <c r="AC112" s="44">
        <f t="shared" si="32"/>
        <v>76</v>
      </c>
      <c r="AD112" s="114" t="str">
        <f>VLOOKUP(AA112,Sheet3!A$1:B$13,2, TRUE)</f>
        <v>60+</v>
      </c>
      <c r="AE112" s="114" t="s">
        <v>1126</v>
      </c>
      <c r="AF112" s="50">
        <v>2021.0</v>
      </c>
      <c r="AG112" s="50">
        <v>1.0</v>
      </c>
    </row>
    <row r="113">
      <c r="P113" s="50">
        <v>2022.0</v>
      </c>
      <c r="Q113" s="50">
        <v>1.0</v>
      </c>
      <c r="R113" s="112">
        <v>0.0</v>
      </c>
      <c r="S113" s="112" t="s">
        <v>130</v>
      </c>
      <c r="T113" s="112" t="s">
        <v>130</v>
      </c>
      <c r="U113" s="50" t="s">
        <v>71</v>
      </c>
      <c r="V113" s="50" t="s">
        <v>71</v>
      </c>
      <c r="W113" s="50">
        <f t="shared" si="1"/>
        <v>0</v>
      </c>
      <c r="X113" s="50">
        <f t="shared" si="29"/>
        <v>1</v>
      </c>
      <c r="Y113" s="118" t="s">
        <v>15</v>
      </c>
      <c r="Z113" s="114">
        <f t="shared" si="3"/>
        <v>1</v>
      </c>
      <c r="AA113" s="50">
        <v>67.0</v>
      </c>
      <c r="AB113" s="44">
        <f>IF(Z113=1,AA113,0)</f>
        <v>67</v>
      </c>
      <c r="AC113" s="44" t="s">
        <v>17</v>
      </c>
      <c r="AD113" s="114" t="str">
        <f>VLOOKUP(AA113,Sheet3!A$1:B$13,2, TRUE)</f>
        <v>60+</v>
      </c>
      <c r="AE113" s="114" t="s">
        <v>1126</v>
      </c>
      <c r="AF113" s="50">
        <v>2022.0</v>
      </c>
      <c r="AG113" s="50">
        <v>1.0</v>
      </c>
    </row>
    <row r="114">
      <c r="P114" s="50">
        <v>2022.0</v>
      </c>
      <c r="Q114" s="50">
        <v>1.0</v>
      </c>
      <c r="R114" s="112">
        <v>0.0</v>
      </c>
      <c r="S114" s="112" t="s">
        <v>25</v>
      </c>
      <c r="T114" s="112" t="s">
        <v>25</v>
      </c>
      <c r="U114" s="50" t="s">
        <v>173</v>
      </c>
      <c r="V114" s="50" t="s">
        <v>1127</v>
      </c>
      <c r="W114" s="50">
        <f t="shared" si="1"/>
        <v>1</v>
      </c>
      <c r="X114" s="50">
        <f t="shared" si="29"/>
        <v>0</v>
      </c>
      <c r="Y114" s="116" t="s">
        <v>48</v>
      </c>
      <c r="Z114" s="114">
        <f t="shared" si="3"/>
        <v>0</v>
      </c>
      <c r="AA114" s="61">
        <v>67.0</v>
      </c>
      <c r="AB114" s="44" t="s">
        <v>17</v>
      </c>
      <c r="AC114" s="44">
        <f t="shared" ref="AC114:AC116" si="33">IF(Z114=0,AA114,0)</f>
        <v>67</v>
      </c>
      <c r="AD114" s="114" t="str">
        <f>VLOOKUP(AA114,Sheet3!A$1:B$13,2, TRUE)</f>
        <v>60+</v>
      </c>
      <c r="AE114" s="114" t="s">
        <v>1126</v>
      </c>
      <c r="AF114" s="50">
        <v>2022.0</v>
      </c>
      <c r="AG114" s="50">
        <v>1.0</v>
      </c>
    </row>
    <row r="115">
      <c r="P115" s="50">
        <v>2022.0</v>
      </c>
      <c r="Q115" s="50">
        <v>1.0</v>
      </c>
      <c r="R115" s="112">
        <v>0.0</v>
      </c>
      <c r="S115" s="112" t="s">
        <v>25</v>
      </c>
      <c r="T115" s="112" t="s">
        <v>25</v>
      </c>
      <c r="U115" s="50" t="s">
        <v>173</v>
      </c>
      <c r="V115" s="50" t="s">
        <v>1127</v>
      </c>
      <c r="W115" s="50">
        <f t="shared" si="1"/>
        <v>1</v>
      </c>
      <c r="X115" s="50">
        <f t="shared" si="29"/>
        <v>0</v>
      </c>
      <c r="Y115" s="116" t="s">
        <v>48</v>
      </c>
      <c r="Z115" s="114">
        <f t="shared" si="3"/>
        <v>0</v>
      </c>
      <c r="AA115" s="61">
        <v>66.0</v>
      </c>
      <c r="AB115" s="44" t="s">
        <v>17</v>
      </c>
      <c r="AC115" s="44">
        <f t="shared" si="33"/>
        <v>66</v>
      </c>
      <c r="AD115" s="114" t="str">
        <f>VLOOKUP(AA115,Sheet3!A$1:B$13,2, TRUE)</f>
        <v>60+</v>
      </c>
      <c r="AE115" s="114" t="s">
        <v>1126</v>
      </c>
      <c r="AF115" s="50">
        <v>2022.0</v>
      </c>
      <c r="AG115" s="50">
        <v>1.0</v>
      </c>
    </row>
    <row r="116">
      <c r="P116" s="61">
        <v>2022.0</v>
      </c>
      <c r="Q116" s="50">
        <v>0.0</v>
      </c>
      <c r="R116" s="112">
        <v>0.0</v>
      </c>
      <c r="S116" s="112" t="s">
        <v>125</v>
      </c>
      <c r="T116" s="112" t="s">
        <v>125</v>
      </c>
      <c r="U116" s="61" t="s">
        <v>71</v>
      </c>
      <c r="V116" s="61" t="s">
        <v>71</v>
      </c>
      <c r="W116" s="50">
        <f t="shared" si="1"/>
        <v>0</v>
      </c>
      <c r="X116" s="50">
        <f t="shared" si="29"/>
        <v>1</v>
      </c>
      <c r="Y116" s="116" t="s">
        <v>48</v>
      </c>
      <c r="Z116" s="114">
        <f t="shared" si="3"/>
        <v>0</v>
      </c>
      <c r="AA116" s="61">
        <v>65.0</v>
      </c>
      <c r="AB116" s="44" t="s">
        <v>17</v>
      </c>
      <c r="AC116" s="44">
        <f t="shared" si="33"/>
        <v>65</v>
      </c>
      <c r="AD116" s="114" t="str">
        <f>VLOOKUP(AA116,Sheet3!A$1:B$13,2, TRUE)</f>
        <v>60+</v>
      </c>
      <c r="AE116" s="114" t="s">
        <v>1126</v>
      </c>
      <c r="AF116" s="61">
        <v>2022.0</v>
      </c>
      <c r="AG116" s="50">
        <v>0.0</v>
      </c>
    </row>
    <row r="117">
      <c r="A117" s="123" t="s">
        <v>1128</v>
      </c>
      <c r="B117" s="123" t="s">
        <v>1129</v>
      </c>
      <c r="C117" s="123" t="s">
        <v>1130</v>
      </c>
      <c r="D117" s="123" t="s">
        <v>1131</v>
      </c>
      <c r="E117" s="123" t="s">
        <v>1132</v>
      </c>
      <c r="F117" s="123" t="s">
        <v>1133</v>
      </c>
      <c r="G117" s="123" t="s">
        <v>1134</v>
      </c>
      <c r="H117" s="123" t="s">
        <v>1135</v>
      </c>
      <c r="I117" s="123" t="s">
        <v>1136</v>
      </c>
      <c r="J117" s="123" t="s">
        <v>1137</v>
      </c>
      <c r="K117" s="123" t="s">
        <v>1138</v>
      </c>
      <c r="L117" s="123" t="s">
        <v>1139</v>
      </c>
      <c r="M117" s="94" t="s">
        <v>2</v>
      </c>
      <c r="N117" s="123" t="s">
        <v>1140</v>
      </c>
      <c r="O117" s="123" t="s">
        <v>1141</v>
      </c>
      <c r="P117" s="124" t="s">
        <v>2</v>
      </c>
      <c r="Q117" s="124" t="s">
        <v>1142</v>
      </c>
      <c r="R117" s="123" t="s">
        <v>1143</v>
      </c>
      <c r="S117" s="125"/>
      <c r="T117" s="125" t="s">
        <v>5</v>
      </c>
      <c r="U117" s="50" t="s">
        <v>6</v>
      </c>
      <c r="V117" s="50"/>
      <c r="W117" s="50" t="s">
        <v>1144</v>
      </c>
      <c r="X117" s="126" t="s">
        <v>1145</v>
      </c>
      <c r="Y117" s="118" t="s">
        <v>8</v>
      </c>
      <c r="Z117" s="123" t="s">
        <v>1146</v>
      </c>
      <c r="AA117" s="50" t="s">
        <v>7</v>
      </c>
      <c r="AB117" s="44" t="s">
        <v>1147</v>
      </c>
      <c r="AC117" s="44" t="s">
        <v>1148</v>
      </c>
      <c r="AD117" s="123"/>
      <c r="AE117" s="123"/>
      <c r="AF117" s="124" t="s">
        <v>2</v>
      </c>
      <c r="AG117" s="124" t="s">
        <v>1142</v>
      </c>
      <c r="AH117" s="123" t="s">
        <v>1149</v>
      </c>
      <c r="AI117" s="123" t="s">
        <v>1150</v>
      </c>
      <c r="AJ117" s="123" t="s">
        <v>1151</v>
      </c>
      <c r="AK117" s="123" t="s">
        <v>2</v>
      </c>
      <c r="AL117" s="94"/>
      <c r="AM117" s="94"/>
      <c r="AN117" s="94"/>
      <c r="AO117" s="94"/>
      <c r="AP117" s="94"/>
      <c r="AQ117" s="94"/>
      <c r="AR117" s="94"/>
      <c r="AS117" s="94"/>
      <c r="AT117" s="94"/>
    </row>
    <row r="118">
      <c r="P118" s="50">
        <v>2017.0</v>
      </c>
      <c r="Q118" s="50">
        <v>1.0</v>
      </c>
      <c r="R118" s="112">
        <v>0.0</v>
      </c>
      <c r="S118" s="112" t="s">
        <v>25</v>
      </c>
      <c r="T118" s="112" t="s">
        <v>25</v>
      </c>
      <c r="U118" s="50" t="s">
        <v>29</v>
      </c>
      <c r="V118" s="50" t="s">
        <v>29</v>
      </c>
      <c r="W118" s="50">
        <f t="shared" ref="W118:W125" si="34">IF(S118="Hiking",1,0)</f>
        <v>1</v>
      </c>
      <c r="X118" s="50">
        <f t="shared" ref="X118:X125" si="35">IF(U118="Drowning",1,0)</f>
        <v>0</v>
      </c>
      <c r="Y118" s="118" t="s">
        <v>17</v>
      </c>
      <c r="Z118" s="114">
        <f t="shared" ref="Z118:Z125" si="36">IF(Y118="NH",0,1)</f>
        <v>1</v>
      </c>
      <c r="AA118" s="50" t="s">
        <v>17</v>
      </c>
      <c r="AB118" s="44" t="str">
        <f t="shared" ref="AB118:AB125" si="37">IF(Z118=1,AA118,0)</f>
        <v>NA</v>
      </c>
      <c r="AC118" s="44" t="s">
        <v>17</v>
      </c>
      <c r="AF118" s="50">
        <v>2017.0</v>
      </c>
      <c r="AG118" s="50">
        <v>1.0</v>
      </c>
    </row>
    <row r="119">
      <c r="P119" s="50">
        <v>2017.0</v>
      </c>
      <c r="Q119" s="50">
        <v>1.0</v>
      </c>
      <c r="R119" s="112">
        <v>0.0</v>
      </c>
      <c r="S119" s="112" t="s">
        <v>44</v>
      </c>
      <c r="T119" s="112" t="s">
        <v>44</v>
      </c>
      <c r="U119" s="50" t="s">
        <v>29</v>
      </c>
      <c r="V119" s="50" t="s">
        <v>29</v>
      </c>
      <c r="W119" s="50">
        <f t="shared" si="34"/>
        <v>0</v>
      </c>
      <c r="X119" s="50">
        <f t="shared" si="35"/>
        <v>0</v>
      </c>
      <c r="Y119" s="118" t="s">
        <v>15</v>
      </c>
      <c r="Z119" s="114">
        <f t="shared" si="36"/>
        <v>1</v>
      </c>
      <c r="AA119" s="50" t="s">
        <v>17</v>
      </c>
      <c r="AB119" s="44" t="str">
        <f t="shared" si="37"/>
        <v>NA</v>
      </c>
      <c r="AC119" s="44" t="s">
        <v>17</v>
      </c>
      <c r="AF119" s="50">
        <v>2017.0</v>
      </c>
      <c r="AG119" s="50">
        <v>1.0</v>
      </c>
    </row>
    <row r="120">
      <c r="P120" s="50">
        <v>2020.0</v>
      </c>
      <c r="Q120" s="50">
        <v>1.0</v>
      </c>
      <c r="R120" s="112">
        <v>0.0</v>
      </c>
      <c r="S120" s="112" t="s">
        <v>25</v>
      </c>
      <c r="T120" s="112" t="s">
        <v>25</v>
      </c>
      <c r="U120" s="50" t="s">
        <v>54</v>
      </c>
      <c r="V120" s="50" t="s">
        <v>54</v>
      </c>
      <c r="W120" s="50">
        <f t="shared" si="34"/>
        <v>1</v>
      </c>
      <c r="X120" s="50">
        <f t="shared" si="35"/>
        <v>0</v>
      </c>
      <c r="Y120" s="118" t="s">
        <v>17</v>
      </c>
      <c r="Z120" s="114">
        <f t="shared" si="36"/>
        <v>1</v>
      </c>
      <c r="AA120" s="50" t="s">
        <v>17</v>
      </c>
      <c r="AB120" s="44" t="str">
        <f t="shared" si="37"/>
        <v>NA</v>
      </c>
      <c r="AC120" s="44" t="s">
        <v>17</v>
      </c>
      <c r="AF120" s="50">
        <v>2020.0</v>
      </c>
      <c r="AG120" s="50">
        <v>1.0</v>
      </c>
    </row>
    <row r="121">
      <c r="P121" s="50">
        <v>2020.0</v>
      </c>
      <c r="Q121" s="50">
        <v>1.0</v>
      </c>
      <c r="R121" s="112">
        <v>0.0</v>
      </c>
      <c r="S121" s="112" t="s">
        <v>66</v>
      </c>
      <c r="T121" s="112" t="s">
        <v>66</v>
      </c>
      <c r="U121" s="50" t="s">
        <v>66</v>
      </c>
      <c r="V121" s="50" t="s">
        <v>66</v>
      </c>
      <c r="W121" s="50">
        <f t="shared" si="34"/>
        <v>0</v>
      </c>
      <c r="X121" s="50">
        <f t="shared" si="35"/>
        <v>0</v>
      </c>
      <c r="Y121" s="118" t="s">
        <v>17</v>
      </c>
      <c r="Z121" s="114">
        <f t="shared" si="36"/>
        <v>1</v>
      </c>
      <c r="AA121" s="50" t="s">
        <v>122</v>
      </c>
      <c r="AB121" s="44" t="str">
        <f t="shared" si="37"/>
        <v>NA (elderly)</v>
      </c>
      <c r="AC121" s="44" t="s">
        <v>17</v>
      </c>
      <c r="AF121" s="50">
        <v>2020.0</v>
      </c>
      <c r="AG121" s="50">
        <v>1.0</v>
      </c>
    </row>
    <row r="122">
      <c r="P122" s="50">
        <v>2021.0</v>
      </c>
      <c r="Q122" s="50">
        <v>1.0</v>
      </c>
      <c r="R122" s="112">
        <v>0.0</v>
      </c>
      <c r="S122" s="112" t="s">
        <v>125</v>
      </c>
      <c r="T122" s="112" t="s">
        <v>125</v>
      </c>
      <c r="U122" s="127" t="s">
        <v>71</v>
      </c>
      <c r="V122" s="127" t="s">
        <v>71</v>
      </c>
      <c r="W122" s="50">
        <f t="shared" si="34"/>
        <v>0</v>
      </c>
      <c r="X122" s="50">
        <f t="shared" si="35"/>
        <v>1</v>
      </c>
      <c r="Y122" s="128" t="s">
        <v>17</v>
      </c>
      <c r="Z122" s="114">
        <f t="shared" si="36"/>
        <v>1</v>
      </c>
      <c r="AA122" s="127" t="s">
        <v>17</v>
      </c>
      <c r="AB122" s="44" t="str">
        <f t="shared" si="37"/>
        <v>NA</v>
      </c>
      <c r="AC122" s="44" t="s">
        <v>17</v>
      </c>
      <c r="AF122" s="50">
        <v>2021.0</v>
      </c>
      <c r="AG122" s="50">
        <v>1.0</v>
      </c>
    </row>
    <row r="123">
      <c r="P123" s="127">
        <v>2021.0</v>
      </c>
      <c r="Q123" s="127">
        <v>1.0</v>
      </c>
      <c r="R123" s="112">
        <v>0.0</v>
      </c>
      <c r="S123" s="112" t="s">
        <v>25</v>
      </c>
      <c r="T123" s="112" t="s">
        <v>25</v>
      </c>
      <c r="U123" s="129" t="s">
        <v>71</v>
      </c>
      <c r="V123" s="129" t="s">
        <v>71</v>
      </c>
      <c r="W123" s="50">
        <f t="shared" si="34"/>
        <v>1</v>
      </c>
      <c r="X123" s="50">
        <f t="shared" si="35"/>
        <v>1</v>
      </c>
      <c r="Y123" s="128" t="s">
        <v>107</v>
      </c>
      <c r="Z123" s="114">
        <f t="shared" si="36"/>
        <v>1</v>
      </c>
      <c r="AA123" s="67" t="s">
        <v>17</v>
      </c>
      <c r="AB123" s="44" t="str">
        <f t="shared" si="37"/>
        <v>NA</v>
      </c>
      <c r="AC123" s="44" t="s">
        <v>17</v>
      </c>
      <c r="AF123" s="127">
        <v>2021.0</v>
      </c>
      <c r="AG123" s="127">
        <v>1.0</v>
      </c>
    </row>
    <row r="124">
      <c r="P124" s="129">
        <v>2021.0</v>
      </c>
      <c r="Q124" s="129">
        <v>1.0</v>
      </c>
      <c r="R124" s="112">
        <v>0.0</v>
      </c>
      <c r="S124" s="117" t="s">
        <v>1114</v>
      </c>
      <c r="T124" s="112" t="s">
        <v>133</v>
      </c>
      <c r="U124" s="129" t="s">
        <v>71</v>
      </c>
      <c r="V124" s="129" t="s">
        <v>71</v>
      </c>
      <c r="W124" s="50">
        <f t="shared" si="34"/>
        <v>0</v>
      </c>
      <c r="X124" s="50">
        <f t="shared" si="35"/>
        <v>1</v>
      </c>
      <c r="Y124" s="130" t="s">
        <v>17</v>
      </c>
      <c r="Z124" s="114">
        <f t="shared" si="36"/>
        <v>1</v>
      </c>
      <c r="AA124" s="67" t="s">
        <v>17</v>
      </c>
      <c r="AB124" s="44" t="str">
        <f t="shared" si="37"/>
        <v>NA</v>
      </c>
      <c r="AC124" s="44" t="s">
        <v>17</v>
      </c>
      <c r="AF124" s="129">
        <v>2021.0</v>
      </c>
      <c r="AG124" s="129">
        <v>1.0</v>
      </c>
    </row>
    <row r="125">
      <c r="P125" s="129">
        <v>2021.0</v>
      </c>
      <c r="Q125" s="129">
        <v>1.0</v>
      </c>
      <c r="R125" s="112">
        <v>1.0</v>
      </c>
      <c r="S125" s="117" t="s">
        <v>1114</v>
      </c>
      <c r="T125" s="112" t="s">
        <v>133</v>
      </c>
      <c r="U125" s="129" t="s">
        <v>71</v>
      </c>
      <c r="V125" s="129" t="s">
        <v>71</v>
      </c>
      <c r="W125" s="50">
        <f t="shared" si="34"/>
        <v>0</v>
      </c>
      <c r="X125" s="50">
        <f t="shared" si="35"/>
        <v>1</v>
      </c>
      <c r="Y125" s="128" t="s">
        <v>15</v>
      </c>
      <c r="Z125" s="114">
        <f t="shared" si="36"/>
        <v>1</v>
      </c>
      <c r="AA125" s="127" t="s">
        <v>17</v>
      </c>
      <c r="AB125" s="44" t="str">
        <f t="shared" si="37"/>
        <v>NA</v>
      </c>
      <c r="AC125" s="44" t="s">
        <v>17</v>
      </c>
      <c r="AF125" s="129">
        <v>2021.0</v>
      </c>
      <c r="AG125" s="129">
        <v>1.0</v>
      </c>
    </row>
    <row r="126">
      <c r="P126" s="129"/>
      <c r="Q126" s="129"/>
      <c r="U126" s="71"/>
      <c r="V126" s="71"/>
      <c r="W126" s="71"/>
      <c r="Y126" s="130"/>
      <c r="AA126" s="74"/>
      <c r="AB126" s="45"/>
      <c r="AC126" s="45"/>
      <c r="AF126" s="129"/>
      <c r="AG126" s="129"/>
    </row>
    <row r="127">
      <c r="P127" s="71"/>
      <c r="Q127" s="71"/>
      <c r="U127" s="71"/>
      <c r="V127" s="71"/>
      <c r="W127" s="71"/>
      <c r="Y127" s="130"/>
      <c r="AA127" s="74"/>
      <c r="AB127" s="45"/>
      <c r="AC127" s="45"/>
      <c r="AF127" s="71"/>
      <c r="AG127" s="71"/>
    </row>
    <row r="128">
      <c r="P128" s="71"/>
      <c r="Q128" s="71"/>
      <c r="U128" s="71"/>
      <c r="V128" s="71"/>
      <c r="W128" s="71"/>
      <c r="Y128" s="130"/>
      <c r="AA128" s="74"/>
      <c r="AB128" s="45"/>
      <c r="AC128" s="45"/>
      <c r="AF128" s="71"/>
      <c r="AG128" s="71"/>
    </row>
    <row r="129">
      <c r="P129" s="71"/>
      <c r="Q129" s="71"/>
      <c r="U129" s="71"/>
      <c r="V129" s="71"/>
      <c r="W129" s="71"/>
      <c r="Y129" s="130"/>
      <c r="AA129" s="74"/>
      <c r="AB129" s="45"/>
      <c r="AC129" s="45"/>
      <c r="AF129" s="71"/>
      <c r="AG129" s="71"/>
    </row>
    <row r="130">
      <c r="P130" s="71"/>
      <c r="Q130" s="71"/>
      <c r="U130" s="71"/>
      <c r="V130" s="71"/>
      <c r="W130" s="71"/>
      <c r="Y130" s="130"/>
      <c r="AA130" s="74"/>
      <c r="AB130" s="45"/>
      <c r="AC130" s="45"/>
      <c r="AF130" s="71"/>
      <c r="AG130" s="71"/>
    </row>
    <row r="131">
      <c r="P131" s="71"/>
      <c r="Q131" s="71"/>
      <c r="U131" s="56"/>
      <c r="V131" s="56"/>
      <c r="W131" s="56"/>
      <c r="Y131" s="130"/>
      <c r="AA131" s="76" t="s">
        <v>390</v>
      </c>
      <c r="AB131" s="44"/>
      <c r="AC131" s="44"/>
      <c r="AF131" s="71"/>
      <c r="AG131" s="71"/>
    </row>
    <row r="132">
      <c r="P132" s="56"/>
      <c r="Q132" s="56"/>
      <c r="U132" s="56"/>
      <c r="V132" s="56"/>
      <c r="W132" s="56"/>
      <c r="Y132" s="130"/>
      <c r="AA132" s="76" t="s">
        <v>392</v>
      </c>
      <c r="AB132" s="44"/>
      <c r="AC132" s="44"/>
      <c r="AF132" s="56"/>
      <c r="AG132" s="56"/>
    </row>
    <row r="133">
      <c r="P133" s="56"/>
      <c r="Q133" s="56"/>
      <c r="U133" s="56"/>
      <c r="V133" s="56"/>
      <c r="W133" s="56"/>
      <c r="Y133" s="130"/>
      <c r="AA133" s="76" t="s">
        <v>393</v>
      </c>
      <c r="AB133" s="44"/>
      <c r="AC133" s="44"/>
      <c r="AF133" s="56"/>
      <c r="AG133" s="56"/>
    </row>
    <row r="134">
      <c r="P134" s="56"/>
      <c r="Q134" s="56"/>
      <c r="U134" s="56"/>
      <c r="V134" s="56"/>
      <c r="W134" s="56"/>
      <c r="Y134" s="130"/>
      <c r="AA134" s="76" t="s">
        <v>394</v>
      </c>
      <c r="AB134" s="44"/>
      <c r="AC134" s="44"/>
      <c r="AF134" s="56"/>
      <c r="AG134" s="56"/>
    </row>
    <row r="135">
      <c r="P135" s="56"/>
      <c r="Q135" s="56"/>
      <c r="U135" s="56"/>
      <c r="V135" s="56"/>
      <c r="W135" s="56"/>
      <c r="Y135" s="130"/>
      <c r="AA135" s="76" t="s">
        <v>395</v>
      </c>
      <c r="AB135" s="44"/>
      <c r="AC135" s="44"/>
      <c r="AF135" s="56"/>
      <c r="AG135" s="56"/>
    </row>
    <row r="136">
      <c r="P136" s="56"/>
      <c r="Q136" s="56"/>
      <c r="U136" s="56"/>
      <c r="V136" s="56"/>
      <c r="W136" s="56"/>
      <c r="Y136" s="130"/>
      <c r="AA136" s="76" t="s">
        <v>396</v>
      </c>
      <c r="AB136" s="44"/>
      <c r="AC136" s="44"/>
      <c r="AF136" s="56"/>
      <c r="AG136" s="56"/>
    </row>
    <row r="137">
      <c r="P137" s="56"/>
      <c r="Q137" s="56"/>
      <c r="U137" s="56"/>
      <c r="V137" s="56"/>
      <c r="W137" s="56"/>
      <c r="Y137" s="130"/>
      <c r="AA137" s="56"/>
      <c r="AB137" s="46"/>
      <c r="AC137" s="46"/>
      <c r="AF137" s="56"/>
      <c r="AG137" s="56"/>
    </row>
    <row r="138">
      <c r="P138" s="56"/>
      <c r="Q138" s="56"/>
      <c r="U138" s="56"/>
      <c r="V138" s="56"/>
      <c r="W138" s="56"/>
      <c r="Y138" s="130"/>
      <c r="AA138" s="78" t="s">
        <v>397</v>
      </c>
      <c r="AB138" s="45"/>
      <c r="AC138" s="45"/>
      <c r="AF138" s="56"/>
      <c r="AG138" s="56"/>
    </row>
    <row r="139">
      <c r="P139" s="56"/>
      <c r="Q139" s="56"/>
      <c r="U139" s="56"/>
      <c r="V139" s="56"/>
      <c r="W139" s="56"/>
      <c r="Y139" s="130"/>
      <c r="AA139" s="56"/>
      <c r="AB139" s="46"/>
      <c r="AC139" s="46"/>
      <c r="AF139" s="56"/>
      <c r="AG139" s="56"/>
    </row>
    <row r="140">
      <c r="P140" s="56"/>
      <c r="Q140" s="56"/>
      <c r="U140" s="56"/>
      <c r="V140" s="56"/>
      <c r="W140" s="56"/>
      <c r="Y140" s="130"/>
      <c r="AA140" s="56"/>
      <c r="AB140" s="46"/>
      <c r="AC140" s="46"/>
      <c r="AF140" s="56"/>
      <c r="AG140" s="56"/>
    </row>
    <row r="141">
      <c r="P141" s="56"/>
      <c r="Q141" s="56"/>
      <c r="U141" s="56"/>
      <c r="V141" s="56"/>
      <c r="W141" s="56"/>
      <c r="Y141" s="130"/>
      <c r="AA141" s="56"/>
      <c r="AB141" s="46"/>
      <c r="AC141" s="46"/>
      <c r="AF141" s="56"/>
      <c r="AG141" s="56"/>
    </row>
    <row r="142">
      <c r="P142" s="56"/>
      <c r="Q142" s="56"/>
      <c r="U142" s="56"/>
      <c r="V142" s="56"/>
      <c r="W142" s="56"/>
      <c r="Y142" s="130"/>
      <c r="AA142" s="76" t="s">
        <v>411</v>
      </c>
      <c r="AB142" s="44"/>
      <c r="AC142" s="44"/>
      <c r="AF142" s="56"/>
      <c r="AG142" s="56"/>
    </row>
    <row r="143">
      <c r="P143" s="56"/>
      <c r="Q143" s="56"/>
      <c r="U143" s="56"/>
      <c r="V143" s="56"/>
      <c r="W143" s="56"/>
      <c r="Y143" s="130"/>
      <c r="AA143" s="56"/>
      <c r="AB143" s="46"/>
      <c r="AC143" s="46"/>
      <c r="AF143" s="56"/>
      <c r="AG143" s="56"/>
    </row>
    <row r="144">
      <c r="P144" s="56"/>
      <c r="Q144" s="56"/>
      <c r="U144" s="56"/>
      <c r="V144" s="56"/>
      <c r="W144" s="56"/>
      <c r="Y144" s="130"/>
      <c r="AA144" s="76" t="s">
        <v>412</v>
      </c>
      <c r="AB144" s="44"/>
      <c r="AC144" s="44"/>
      <c r="AF144" s="56"/>
      <c r="AG144" s="56"/>
    </row>
    <row r="145">
      <c r="P145" s="56"/>
      <c r="Q145" s="56"/>
      <c r="U145" s="56"/>
      <c r="V145" s="56"/>
      <c r="W145" s="56"/>
      <c r="Y145" s="130"/>
      <c r="AA145" s="56"/>
      <c r="AB145" s="46"/>
      <c r="AC145" s="46"/>
      <c r="AF145" s="56"/>
      <c r="AG145" s="56"/>
    </row>
    <row r="146">
      <c r="P146" s="56"/>
      <c r="Q146" s="56"/>
      <c r="U146" s="56"/>
      <c r="V146" s="56"/>
      <c r="W146" s="56"/>
      <c r="Y146" s="130"/>
      <c r="AA146" s="56"/>
      <c r="AB146" s="46"/>
      <c r="AC146" s="46"/>
      <c r="AF146" s="56"/>
      <c r="AG146" s="56"/>
    </row>
    <row r="147">
      <c r="P147" s="56"/>
      <c r="Q147" s="56"/>
      <c r="U147" s="56"/>
      <c r="V147" s="56"/>
      <c r="W147" s="56"/>
      <c r="Y147" s="130"/>
      <c r="AA147" s="56"/>
      <c r="AB147" s="46"/>
      <c r="AC147" s="46"/>
      <c r="AF147" s="56"/>
      <c r="AG147" s="56"/>
    </row>
    <row r="148">
      <c r="P148" s="56"/>
      <c r="Q148" s="56"/>
      <c r="U148" s="56"/>
      <c r="V148" s="56"/>
      <c r="W148" s="56"/>
      <c r="Y148" s="130"/>
      <c r="AA148" s="56"/>
      <c r="AB148" s="46"/>
      <c r="AC148" s="46"/>
      <c r="AF148" s="56"/>
      <c r="AG148" s="56"/>
    </row>
    <row r="149">
      <c r="P149" s="56"/>
      <c r="Q149" s="56"/>
      <c r="U149" s="56"/>
      <c r="V149" s="56"/>
      <c r="W149" s="56"/>
      <c r="Y149" s="130"/>
      <c r="AA149" s="56"/>
      <c r="AB149" s="46"/>
      <c r="AC149" s="46"/>
      <c r="AF149" s="56"/>
      <c r="AG149" s="56"/>
    </row>
    <row r="150">
      <c r="P150" s="56"/>
      <c r="Q150" s="56"/>
      <c r="U150" s="56"/>
      <c r="V150" s="56"/>
      <c r="W150" s="56"/>
      <c r="Y150" s="130"/>
      <c r="AA150" s="56"/>
      <c r="AB150" s="46"/>
      <c r="AC150" s="46"/>
      <c r="AF150" s="56"/>
      <c r="AG150" s="56"/>
    </row>
    <row r="151">
      <c r="P151" s="56"/>
      <c r="Q151" s="56"/>
      <c r="S151" s="112" t="s">
        <v>1152</v>
      </c>
      <c r="T151" s="112" t="s">
        <v>1152</v>
      </c>
      <c r="U151" s="56"/>
      <c r="V151" s="56"/>
      <c r="W151" s="56"/>
      <c r="Y151" s="131"/>
      <c r="AA151" s="56"/>
      <c r="AB151" s="46"/>
      <c r="AC151" s="46"/>
      <c r="AF151" s="56"/>
      <c r="AG151" s="56"/>
    </row>
    <row r="152">
      <c r="P152" s="56"/>
      <c r="Q152" s="56"/>
      <c r="U152" s="56"/>
      <c r="V152" s="56"/>
      <c r="W152" s="56"/>
      <c r="Y152" s="130"/>
      <c r="AA152" s="56"/>
      <c r="AB152" s="46"/>
      <c r="AC152" s="46"/>
      <c r="AF152" s="56"/>
      <c r="AG152" s="56"/>
    </row>
    <row r="153">
      <c r="P153" s="56"/>
      <c r="Q153" s="56"/>
      <c r="S153" s="112" t="s">
        <v>1153</v>
      </c>
      <c r="T153" s="112" t="s">
        <v>1153</v>
      </c>
      <c r="U153" s="56"/>
      <c r="V153" s="56"/>
      <c r="W153" s="56"/>
      <c r="Y153" s="130"/>
      <c r="AA153" s="56"/>
      <c r="AB153" s="46"/>
      <c r="AC153" s="46"/>
      <c r="AF153" s="56"/>
      <c r="AG153" s="56"/>
    </row>
    <row r="154">
      <c r="P154" s="56"/>
      <c r="Q154" s="56"/>
      <c r="S154" s="112" t="s">
        <v>1154</v>
      </c>
      <c r="T154" s="112" t="s">
        <v>1154</v>
      </c>
      <c r="U154" s="56"/>
      <c r="V154" s="56"/>
      <c r="W154" s="56"/>
      <c r="Y154" s="130"/>
      <c r="AA154" s="56"/>
      <c r="AB154" s="46"/>
      <c r="AC154" s="46"/>
      <c r="AF154" s="56"/>
      <c r="AG154" s="56"/>
    </row>
    <row r="155">
      <c r="P155" s="56"/>
      <c r="Q155" s="56"/>
      <c r="U155" s="56"/>
      <c r="V155" s="56"/>
      <c r="W155" s="56"/>
      <c r="Y155" s="130"/>
      <c r="AA155" s="56"/>
      <c r="AB155" s="46"/>
      <c r="AC155" s="46"/>
      <c r="AF155" s="56"/>
      <c r="AG155" s="56"/>
    </row>
    <row r="156">
      <c r="P156" s="56"/>
      <c r="Q156" s="56"/>
      <c r="U156" s="56"/>
      <c r="V156" s="56"/>
      <c r="W156" s="56"/>
      <c r="Y156" s="130"/>
      <c r="AA156" s="56"/>
      <c r="AB156" s="46"/>
      <c r="AC156" s="46"/>
      <c r="AF156" s="56"/>
      <c r="AG156" s="56"/>
    </row>
    <row r="157">
      <c r="P157" s="56"/>
      <c r="Q157" s="56"/>
      <c r="U157" s="56"/>
      <c r="V157" s="56"/>
      <c r="W157" s="56"/>
      <c r="Y157" s="130"/>
      <c r="AA157" s="56"/>
      <c r="AB157" s="46"/>
      <c r="AC157" s="46"/>
      <c r="AF157" s="56"/>
      <c r="AG157" s="56"/>
    </row>
    <row r="158">
      <c r="P158" s="56"/>
      <c r="Q158" s="56"/>
      <c r="U158" s="56"/>
      <c r="V158" s="56"/>
      <c r="W158" s="56"/>
      <c r="Y158" s="130"/>
      <c r="AA158" s="56"/>
      <c r="AB158" s="46"/>
      <c r="AC158" s="46"/>
      <c r="AF158" s="56"/>
      <c r="AG158" s="56"/>
    </row>
    <row r="159">
      <c r="P159" s="56"/>
      <c r="Q159" s="56"/>
      <c r="U159" s="56"/>
      <c r="V159" s="56"/>
      <c r="W159" s="56"/>
      <c r="Y159" s="130"/>
      <c r="AA159" s="56"/>
      <c r="AB159" s="46"/>
      <c r="AC159" s="46"/>
      <c r="AF159" s="56"/>
      <c r="AG159" s="56"/>
    </row>
    <row r="160">
      <c r="P160" s="56"/>
      <c r="Q160" s="56"/>
      <c r="U160" s="56"/>
      <c r="V160" s="56"/>
      <c r="W160" s="56"/>
      <c r="Y160" s="130"/>
      <c r="AA160" s="56"/>
      <c r="AB160" s="46"/>
      <c r="AC160" s="46"/>
      <c r="AF160" s="56"/>
      <c r="AG160" s="56"/>
    </row>
    <row r="161">
      <c r="P161" s="56"/>
      <c r="Q161" s="56"/>
      <c r="U161" s="56"/>
      <c r="V161" s="56"/>
      <c r="W161" s="56"/>
      <c r="Y161" s="130"/>
      <c r="AA161" s="56"/>
      <c r="AB161" s="46"/>
      <c r="AC161" s="46"/>
      <c r="AF161" s="56"/>
      <c r="AG161" s="56"/>
    </row>
    <row r="162">
      <c r="P162" s="56"/>
      <c r="Q162" s="56"/>
      <c r="U162" s="56"/>
      <c r="V162" s="56"/>
      <c r="W162" s="56"/>
      <c r="Y162" s="130"/>
      <c r="AA162" s="56"/>
      <c r="AB162" s="46"/>
      <c r="AC162" s="46"/>
      <c r="AF162" s="56"/>
      <c r="AG162" s="56"/>
    </row>
    <row r="163">
      <c r="P163" s="56"/>
      <c r="Q163" s="56"/>
      <c r="U163" s="56"/>
      <c r="V163" s="56"/>
      <c r="W163" s="56"/>
      <c r="Y163" s="130"/>
      <c r="AA163" s="56"/>
      <c r="AB163" s="46"/>
      <c r="AC163" s="46"/>
      <c r="AF163" s="56"/>
      <c r="AG163" s="56"/>
    </row>
    <row r="164">
      <c r="P164" s="56"/>
      <c r="Q164" s="56"/>
      <c r="U164" s="56"/>
      <c r="V164" s="56"/>
      <c r="W164" s="56"/>
      <c r="Y164" s="130"/>
      <c r="AA164" s="56"/>
      <c r="AB164" s="46"/>
      <c r="AC164" s="46"/>
      <c r="AF164" s="56"/>
      <c r="AG164" s="56"/>
    </row>
    <row r="165">
      <c r="P165" s="56"/>
      <c r="Q165" s="56"/>
      <c r="U165" s="56"/>
      <c r="V165" s="56"/>
      <c r="W165" s="56"/>
      <c r="Y165" s="130"/>
      <c r="AA165" s="56"/>
      <c r="AB165" s="46"/>
      <c r="AC165" s="46"/>
      <c r="AF165" s="56"/>
      <c r="AG165" s="56"/>
    </row>
    <row r="166">
      <c r="P166" s="56"/>
      <c r="Q166" s="56"/>
      <c r="U166" s="56"/>
      <c r="V166" s="56"/>
      <c r="W166" s="56"/>
      <c r="Y166" s="130"/>
      <c r="AA166" s="56"/>
      <c r="AB166" s="46"/>
      <c r="AC166" s="46"/>
      <c r="AF166" s="56"/>
      <c r="AG166" s="56"/>
    </row>
    <row r="167">
      <c r="P167" s="56"/>
      <c r="Q167" s="56"/>
      <c r="U167" s="56"/>
      <c r="V167" s="56"/>
      <c r="W167" s="56"/>
      <c r="Y167" s="130"/>
      <c r="AA167" s="56"/>
      <c r="AB167" s="46"/>
      <c r="AC167" s="46"/>
      <c r="AF167" s="56"/>
      <c r="AG167" s="56"/>
    </row>
    <row r="168">
      <c r="P168" s="56"/>
      <c r="Q168" s="56"/>
      <c r="U168" s="56"/>
      <c r="V168" s="56"/>
      <c r="W168" s="56"/>
      <c r="Y168" s="130"/>
      <c r="AA168" s="56"/>
      <c r="AB168" s="46"/>
      <c r="AC168" s="46"/>
      <c r="AF168" s="56"/>
      <c r="AG168" s="56"/>
    </row>
    <row r="169">
      <c r="P169" s="56"/>
      <c r="Q169" s="56"/>
      <c r="U169" s="56"/>
      <c r="V169" s="56"/>
      <c r="W169" s="56"/>
      <c r="Y169" s="130"/>
      <c r="AA169" s="56"/>
      <c r="AB169" s="46"/>
      <c r="AC169" s="46"/>
      <c r="AF169" s="56"/>
      <c r="AG169" s="56"/>
    </row>
    <row r="170">
      <c r="P170" s="56"/>
      <c r="Q170" s="56"/>
      <c r="U170" s="56"/>
      <c r="V170" s="56"/>
      <c r="W170" s="56"/>
      <c r="Y170" s="130"/>
      <c r="AA170" s="56"/>
      <c r="AB170" s="46"/>
      <c r="AC170" s="46"/>
      <c r="AF170" s="56"/>
      <c r="AG170" s="56"/>
    </row>
    <row r="171">
      <c r="P171" s="56"/>
      <c r="Q171" s="56"/>
      <c r="U171" s="56"/>
      <c r="V171" s="56"/>
      <c r="W171" s="56"/>
      <c r="Y171" s="130"/>
      <c r="AA171" s="56"/>
      <c r="AB171" s="46"/>
      <c r="AC171" s="46"/>
      <c r="AF171" s="56"/>
      <c r="AG171" s="56"/>
    </row>
    <row r="172">
      <c r="P172" s="56"/>
      <c r="Q172" s="56"/>
      <c r="U172" s="56"/>
      <c r="V172" s="56"/>
      <c r="W172" s="56"/>
      <c r="Y172" s="130"/>
      <c r="AA172" s="56"/>
      <c r="AB172" s="46"/>
      <c r="AC172" s="46"/>
      <c r="AF172" s="56"/>
      <c r="AG172" s="56"/>
    </row>
    <row r="173">
      <c r="P173" s="56"/>
      <c r="Q173" s="56"/>
      <c r="U173" s="56"/>
      <c r="V173" s="56"/>
      <c r="W173" s="56"/>
      <c r="Y173" s="130"/>
      <c r="AA173" s="56"/>
      <c r="AB173" s="46"/>
      <c r="AC173" s="46"/>
      <c r="AF173" s="56"/>
      <c r="AG173" s="56"/>
    </row>
    <row r="174">
      <c r="P174" s="56"/>
      <c r="Q174" s="56"/>
      <c r="U174" s="56"/>
      <c r="V174" s="56"/>
      <c r="W174" s="56"/>
      <c r="Y174" s="130"/>
      <c r="AA174" s="56"/>
      <c r="AB174" s="46"/>
      <c r="AC174" s="46"/>
      <c r="AF174" s="56"/>
      <c r="AG174" s="56"/>
    </row>
    <row r="175">
      <c r="P175" s="56"/>
      <c r="Q175" s="56"/>
      <c r="U175" s="56"/>
      <c r="V175" s="56"/>
      <c r="W175" s="56"/>
      <c r="Y175" s="130"/>
      <c r="AA175" s="56"/>
      <c r="AB175" s="46"/>
      <c r="AC175" s="46"/>
      <c r="AF175" s="56"/>
      <c r="AG175" s="56"/>
    </row>
    <row r="176">
      <c r="P176" s="56"/>
      <c r="Q176" s="56"/>
      <c r="U176" s="56"/>
      <c r="V176" s="56"/>
      <c r="W176" s="56"/>
      <c r="Y176" s="130"/>
      <c r="AA176" s="56"/>
      <c r="AB176" s="46"/>
      <c r="AC176" s="46"/>
      <c r="AF176" s="56"/>
      <c r="AG176" s="56"/>
    </row>
    <row r="177">
      <c r="P177" s="56"/>
      <c r="Q177" s="56"/>
      <c r="U177" s="56"/>
      <c r="V177" s="56"/>
      <c r="W177" s="56"/>
      <c r="Y177" s="130"/>
      <c r="AA177" s="56"/>
      <c r="AB177" s="46"/>
      <c r="AC177" s="46"/>
      <c r="AF177" s="56"/>
      <c r="AG177" s="56"/>
    </row>
    <row r="178">
      <c r="P178" s="56"/>
      <c r="Q178" s="56"/>
      <c r="U178" s="56"/>
      <c r="V178" s="56"/>
      <c r="W178" s="56"/>
      <c r="Y178" s="130"/>
      <c r="AA178" s="56"/>
      <c r="AB178" s="46"/>
      <c r="AC178" s="46"/>
      <c r="AF178" s="56"/>
      <c r="AG178" s="56"/>
    </row>
    <row r="179">
      <c r="P179" s="56"/>
      <c r="Q179" s="56"/>
      <c r="U179" s="56"/>
      <c r="V179" s="56"/>
      <c r="W179" s="56"/>
      <c r="Y179" s="130"/>
      <c r="AA179" s="56"/>
      <c r="AB179" s="46"/>
      <c r="AC179" s="46"/>
      <c r="AF179" s="56"/>
      <c r="AG179" s="56"/>
    </row>
    <row r="180">
      <c r="P180" s="56"/>
      <c r="Q180" s="56"/>
      <c r="U180" s="56"/>
      <c r="V180" s="56"/>
      <c r="W180" s="56"/>
      <c r="Y180" s="130"/>
      <c r="AA180" s="56"/>
      <c r="AB180" s="46"/>
      <c r="AC180" s="46"/>
      <c r="AF180" s="56"/>
      <c r="AG180" s="56"/>
    </row>
    <row r="181">
      <c r="P181" s="56"/>
      <c r="Q181" s="56"/>
      <c r="U181" s="56"/>
      <c r="V181" s="56"/>
      <c r="W181" s="56"/>
      <c r="Y181" s="130"/>
      <c r="AA181" s="56"/>
      <c r="AB181" s="46"/>
      <c r="AC181" s="46"/>
      <c r="AF181" s="56"/>
      <c r="AG181" s="56"/>
    </row>
    <row r="182">
      <c r="P182" s="56"/>
      <c r="Q182" s="56"/>
      <c r="U182" s="56"/>
      <c r="V182" s="56"/>
      <c r="W182" s="56"/>
      <c r="Y182" s="130"/>
      <c r="AA182" s="56"/>
      <c r="AB182" s="46"/>
      <c r="AC182" s="46"/>
      <c r="AF182" s="56"/>
      <c r="AG182" s="56"/>
    </row>
    <row r="183">
      <c r="P183" s="56"/>
      <c r="Q183" s="56"/>
      <c r="U183" s="56"/>
      <c r="V183" s="56"/>
      <c r="W183" s="56"/>
      <c r="Y183" s="130"/>
      <c r="AA183" s="56"/>
      <c r="AB183" s="46"/>
      <c r="AC183" s="46"/>
      <c r="AF183" s="56"/>
      <c r="AG183" s="56"/>
    </row>
    <row r="184">
      <c r="P184" s="56"/>
      <c r="Q184" s="56"/>
      <c r="U184" s="56"/>
      <c r="V184" s="56"/>
      <c r="W184" s="56"/>
      <c r="Y184" s="130"/>
      <c r="AA184" s="56"/>
      <c r="AB184" s="46"/>
      <c r="AC184" s="46"/>
      <c r="AF184" s="56"/>
      <c r="AG184" s="56"/>
    </row>
    <row r="185">
      <c r="P185" s="56"/>
      <c r="Q185" s="56"/>
      <c r="U185" s="56"/>
      <c r="V185" s="56"/>
      <c r="W185" s="56"/>
      <c r="Y185" s="130"/>
      <c r="AA185" s="56"/>
      <c r="AB185" s="46"/>
      <c r="AC185" s="46"/>
      <c r="AF185" s="56"/>
      <c r="AG185" s="56"/>
    </row>
    <row r="186">
      <c r="P186" s="56"/>
      <c r="Q186" s="56"/>
      <c r="U186" s="56"/>
      <c r="V186" s="56"/>
      <c r="W186" s="56"/>
      <c r="Y186" s="130"/>
      <c r="AA186" s="56"/>
      <c r="AB186" s="46"/>
      <c r="AC186" s="46"/>
      <c r="AF186" s="56"/>
      <c r="AG186" s="56"/>
    </row>
    <row r="187">
      <c r="P187" s="56"/>
      <c r="Q187" s="56"/>
      <c r="U187" s="56"/>
      <c r="V187" s="56"/>
      <c r="W187" s="56"/>
      <c r="Y187" s="130"/>
      <c r="AA187" s="56"/>
      <c r="AB187" s="46"/>
      <c r="AC187" s="46"/>
      <c r="AF187" s="56"/>
      <c r="AG187" s="56"/>
    </row>
    <row r="188">
      <c r="P188" s="56"/>
      <c r="Q188" s="56"/>
      <c r="U188" s="56"/>
      <c r="V188" s="56"/>
      <c r="W188" s="56"/>
      <c r="Y188" s="130"/>
      <c r="AA188" s="56"/>
      <c r="AB188" s="46"/>
      <c r="AC188" s="46"/>
      <c r="AF188" s="56"/>
      <c r="AG188" s="56"/>
    </row>
    <row r="189">
      <c r="P189" s="56"/>
      <c r="Q189" s="56"/>
      <c r="U189" s="56"/>
      <c r="V189" s="56"/>
      <c r="W189" s="56"/>
      <c r="Y189" s="130"/>
      <c r="AA189" s="56"/>
      <c r="AB189" s="46"/>
      <c r="AC189" s="46"/>
      <c r="AF189" s="56"/>
      <c r="AG189" s="56"/>
    </row>
    <row r="190">
      <c r="P190" s="56"/>
      <c r="Q190" s="56"/>
      <c r="U190" s="56"/>
      <c r="V190" s="56"/>
      <c r="W190" s="56"/>
      <c r="Y190" s="130"/>
      <c r="AA190" s="56"/>
      <c r="AB190" s="46"/>
      <c r="AC190" s="46"/>
      <c r="AF190" s="56"/>
      <c r="AG190" s="56"/>
    </row>
    <row r="191">
      <c r="P191" s="56"/>
      <c r="Q191" s="56"/>
      <c r="U191" s="56"/>
      <c r="V191" s="56"/>
      <c r="W191" s="56"/>
      <c r="Y191" s="130"/>
      <c r="AA191" s="56"/>
      <c r="AB191" s="46"/>
      <c r="AC191" s="46"/>
      <c r="AF191" s="56"/>
      <c r="AG191" s="56"/>
    </row>
    <row r="192">
      <c r="P192" s="56"/>
      <c r="Q192" s="56"/>
      <c r="U192" s="56"/>
      <c r="V192" s="56"/>
      <c r="W192" s="56"/>
      <c r="Y192" s="130"/>
      <c r="AA192" s="56"/>
      <c r="AB192" s="46"/>
      <c r="AC192" s="46"/>
      <c r="AF192" s="56"/>
      <c r="AG192" s="56"/>
    </row>
    <row r="193">
      <c r="P193" s="56"/>
      <c r="Q193" s="56"/>
      <c r="U193" s="56"/>
      <c r="V193" s="56"/>
      <c r="W193" s="56"/>
      <c r="Y193" s="130"/>
      <c r="AA193" s="56"/>
      <c r="AB193" s="46"/>
      <c r="AC193" s="46"/>
      <c r="AF193" s="56"/>
      <c r="AG193" s="56"/>
    </row>
    <row r="194">
      <c r="P194" s="56"/>
      <c r="Q194" s="56"/>
      <c r="U194" s="87"/>
      <c r="V194" s="87"/>
      <c r="W194" s="87"/>
      <c r="Y194" s="132"/>
      <c r="AA194" s="87"/>
      <c r="AB194" s="46"/>
      <c r="AC194" s="46"/>
      <c r="AF194" s="56"/>
      <c r="AG194" s="56"/>
    </row>
    <row r="195">
      <c r="P195" s="87"/>
      <c r="Q195" s="87"/>
      <c r="Y195" s="94"/>
      <c r="AF195" s="87"/>
      <c r="AG195" s="87"/>
    </row>
    <row r="196">
      <c r="Y196" s="94"/>
    </row>
    <row r="197">
      <c r="Y197" s="94"/>
    </row>
    <row r="198">
      <c r="Y198" s="94"/>
    </row>
    <row r="199">
      <c r="Y199" s="94"/>
    </row>
    <row r="200">
      <c r="Y200" s="94"/>
    </row>
    <row r="201">
      <c r="Y201" s="94"/>
    </row>
    <row r="202">
      <c r="Y202" s="94"/>
    </row>
    <row r="203">
      <c r="Y203" s="94"/>
    </row>
    <row r="204">
      <c r="Y204" s="94"/>
    </row>
    <row r="205">
      <c r="Y205" s="94"/>
    </row>
    <row r="206">
      <c r="Y206" s="94"/>
    </row>
    <row r="207">
      <c r="Y207" s="94"/>
    </row>
    <row r="208">
      <c r="Y208" s="94"/>
    </row>
    <row r="209">
      <c r="Y209" s="94"/>
    </row>
    <row r="210">
      <c r="Y210" s="94"/>
    </row>
    <row r="211">
      <c r="Y211" s="94"/>
    </row>
    <row r="212">
      <c r="Y212" s="94"/>
    </row>
    <row r="213">
      <c r="Y213" s="94"/>
    </row>
    <row r="214">
      <c r="Y214" s="94"/>
    </row>
    <row r="215">
      <c r="Y215" s="94"/>
    </row>
    <row r="216">
      <c r="Y216" s="94"/>
    </row>
    <row r="217">
      <c r="Y217" s="94"/>
    </row>
    <row r="218">
      <c r="Y218" s="94"/>
    </row>
    <row r="219">
      <c r="Y219" s="94"/>
    </row>
    <row r="220">
      <c r="Y220" s="94"/>
    </row>
    <row r="221">
      <c r="Y221" s="94"/>
    </row>
    <row r="222">
      <c r="Y222" s="94"/>
    </row>
    <row r="223">
      <c r="Y223" s="94"/>
    </row>
    <row r="224">
      <c r="Y224" s="94"/>
    </row>
    <row r="225">
      <c r="Y225" s="94"/>
    </row>
    <row r="226">
      <c r="Y226" s="94"/>
    </row>
    <row r="227">
      <c r="Y227" s="94"/>
    </row>
    <row r="228">
      <c r="Y228" s="94"/>
    </row>
    <row r="229">
      <c r="Y229" s="94"/>
    </row>
    <row r="230">
      <c r="Y230" s="94"/>
    </row>
    <row r="231">
      <c r="Y231" s="94"/>
    </row>
    <row r="232">
      <c r="Y232" s="94"/>
    </row>
    <row r="233">
      <c r="Y233" s="94"/>
    </row>
    <row r="234">
      <c r="Y234" s="94"/>
    </row>
    <row r="235">
      <c r="Y235" s="94"/>
    </row>
    <row r="236">
      <c r="Y236" s="94"/>
    </row>
    <row r="237">
      <c r="Y237" s="94"/>
    </row>
    <row r="238">
      <c r="Y238" s="94"/>
    </row>
    <row r="239">
      <c r="Y239" s="94"/>
    </row>
    <row r="240">
      <c r="Y240" s="94"/>
    </row>
    <row r="241">
      <c r="Y241" s="94"/>
    </row>
    <row r="242">
      <c r="Y242" s="94"/>
    </row>
    <row r="243">
      <c r="Y243" s="94"/>
    </row>
    <row r="244">
      <c r="Y244" s="94"/>
    </row>
    <row r="245">
      <c r="Y245" s="94"/>
    </row>
    <row r="246">
      <c r="Y246" s="94"/>
    </row>
    <row r="247">
      <c r="Y247" s="94"/>
    </row>
    <row r="248">
      <c r="Y248" s="94"/>
    </row>
    <row r="249">
      <c r="Y249" s="94"/>
    </row>
    <row r="250">
      <c r="Y250" s="94"/>
    </row>
    <row r="251">
      <c r="Y251" s="94"/>
    </row>
    <row r="252">
      <c r="Y252" s="94"/>
    </row>
    <row r="253">
      <c r="Y253" s="94"/>
    </row>
    <row r="254">
      <c r="Y254" s="94"/>
    </row>
    <row r="255">
      <c r="Y255" s="94"/>
    </row>
    <row r="256">
      <c r="Y256" s="94"/>
    </row>
    <row r="257">
      <c r="Y257" s="94"/>
    </row>
    <row r="258">
      <c r="Y258" s="94"/>
    </row>
    <row r="259">
      <c r="Y259" s="94"/>
    </row>
    <row r="260">
      <c r="Y260" s="94"/>
    </row>
    <row r="261">
      <c r="Y261" s="94"/>
    </row>
    <row r="262">
      <c r="Y262" s="94"/>
    </row>
    <row r="263">
      <c r="Y263" s="94"/>
    </row>
    <row r="264">
      <c r="Y264" s="94"/>
    </row>
    <row r="265">
      <c r="Y265" s="94"/>
    </row>
    <row r="266">
      <c r="Y266" s="94"/>
    </row>
    <row r="267">
      <c r="Y267" s="94"/>
    </row>
    <row r="268">
      <c r="Y268" s="94"/>
    </row>
    <row r="269">
      <c r="Y269" s="94"/>
    </row>
    <row r="270">
      <c r="Y270" s="94"/>
    </row>
    <row r="271">
      <c r="Y271" s="94"/>
    </row>
    <row r="272">
      <c r="Y272" s="94"/>
    </row>
    <row r="273">
      <c r="Y273" s="94"/>
    </row>
    <row r="274">
      <c r="Y274" s="94"/>
    </row>
    <row r="275">
      <c r="Y275" s="94"/>
    </row>
    <row r="276">
      <c r="Y276" s="94"/>
    </row>
    <row r="277">
      <c r="Y277" s="94"/>
    </row>
    <row r="278">
      <c r="Y278" s="94"/>
    </row>
    <row r="279">
      <c r="Y279" s="94"/>
    </row>
    <row r="280">
      <c r="Y280" s="94"/>
    </row>
    <row r="281">
      <c r="Y281" s="94"/>
    </row>
    <row r="282">
      <c r="Y282" s="94"/>
    </row>
    <row r="283">
      <c r="Y283" s="94"/>
    </row>
    <row r="284">
      <c r="Y284" s="94"/>
    </row>
    <row r="285">
      <c r="Y285" s="94"/>
    </row>
    <row r="286">
      <c r="Y286" s="94"/>
    </row>
    <row r="287">
      <c r="Y287" s="94"/>
    </row>
    <row r="288">
      <c r="Y288" s="94"/>
    </row>
    <row r="289">
      <c r="Y289" s="94"/>
    </row>
    <row r="290">
      <c r="Y290" s="94"/>
    </row>
    <row r="291">
      <c r="Y291" s="94"/>
    </row>
    <row r="292">
      <c r="Y292" s="94"/>
    </row>
    <row r="293">
      <c r="Y293" s="94"/>
    </row>
    <row r="294">
      <c r="Y294" s="94"/>
    </row>
    <row r="295">
      <c r="Y295" s="94"/>
    </row>
    <row r="296">
      <c r="Y296" s="94"/>
    </row>
    <row r="297">
      <c r="Y297" s="94"/>
    </row>
    <row r="298">
      <c r="Y298" s="94"/>
    </row>
    <row r="299">
      <c r="Y299" s="94"/>
    </row>
    <row r="300">
      <c r="Y300" s="94"/>
    </row>
    <row r="301">
      <c r="Y301" s="94"/>
    </row>
    <row r="302">
      <c r="Y302" s="94"/>
    </row>
    <row r="303">
      <c r="Y303" s="94"/>
    </row>
    <row r="304">
      <c r="Y304" s="94"/>
    </row>
    <row r="305">
      <c r="Y305" s="94"/>
    </row>
    <row r="306">
      <c r="Y306" s="94"/>
    </row>
    <row r="307">
      <c r="Y307" s="94"/>
    </row>
    <row r="308">
      <c r="Y308" s="94"/>
    </row>
    <row r="309">
      <c r="Y309" s="94"/>
    </row>
    <row r="310">
      <c r="Y310" s="94"/>
    </row>
    <row r="311">
      <c r="Y311" s="94"/>
    </row>
    <row r="312">
      <c r="Y312" s="94"/>
    </row>
    <row r="313">
      <c r="Y313" s="94"/>
    </row>
    <row r="314">
      <c r="Y314" s="94"/>
    </row>
    <row r="315">
      <c r="Y315" s="94"/>
    </row>
    <row r="316">
      <c r="Y316" s="94"/>
    </row>
    <row r="317">
      <c r="Y317" s="94"/>
    </row>
    <row r="318">
      <c r="Y318" s="94"/>
    </row>
    <row r="319">
      <c r="Y319" s="94"/>
    </row>
    <row r="320">
      <c r="Y320" s="94"/>
    </row>
    <row r="321">
      <c r="Y321" s="94"/>
    </row>
    <row r="322">
      <c r="Y322" s="94"/>
    </row>
    <row r="323">
      <c r="Y323" s="94"/>
    </row>
    <row r="324">
      <c r="Y324" s="94"/>
    </row>
    <row r="325">
      <c r="Y325" s="94"/>
    </row>
    <row r="326">
      <c r="Y326" s="94"/>
    </row>
    <row r="327">
      <c r="Y327" s="94"/>
    </row>
    <row r="328">
      <c r="Y328" s="94"/>
    </row>
    <row r="329">
      <c r="Y329" s="94"/>
    </row>
    <row r="330">
      <c r="Y330" s="94"/>
    </row>
    <row r="331">
      <c r="Y331" s="94"/>
    </row>
    <row r="332">
      <c r="Y332" s="94"/>
    </row>
    <row r="333">
      <c r="Y333" s="94"/>
    </row>
    <row r="334">
      <c r="Y334" s="94"/>
    </row>
    <row r="335">
      <c r="Y335" s="94"/>
    </row>
    <row r="336">
      <c r="Y336" s="94"/>
    </row>
    <row r="337">
      <c r="Y337" s="94"/>
    </row>
    <row r="338">
      <c r="Y338" s="94"/>
    </row>
    <row r="339">
      <c r="Y339" s="94"/>
    </row>
    <row r="340">
      <c r="Y340" s="94"/>
    </row>
    <row r="341">
      <c r="Y341" s="94"/>
    </row>
    <row r="342">
      <c r="Y342" s="94"/>
    </row>
    <row r="343">
      <c r="Y343" s="94"/>
    </row>
    <row r="344">
      <c r="Y344" s="94"/>
    </row>
    <row r="345">
      <c r="Y345" s="94"/>
    </row>
    <row r="346">
      <c r="Y346" s="94"/>
    </row>
    <row r="347">
      <c r="Y347" s="94"/>
    </row>
    <row r="348">
      <c r="Y348" s="94"/>
    </row>
    <row r="349">
      <c r="Y349" s="94"/>
    </row>
    <row r="350">
      <c r="Y350" s="94"/>
    </row>
    <row r="351">
      <c r="Y351" s="94"/>
    </row>
    <row r="352">
      <c r="Y352" s="94"/>
    </row>
    <row r="353">
      <c r="Y353" s="94"/>
    </row>
    <row r="354">
      <c r="Y354" s="94"/>
    </row>
    <row r="355">
      <c r="Y355" s="94"/>
    </row>
    <row r="356">
      <c r="Y356" s="94"/>
    </row>
    <row r="357">
      <c r="Y357" s="94"/>
    </row>
    <row r="358">
      <c r="Y358" s="94"/>
    </row>
    <row r="359">
      <c r="Y359" s="94"/>
    </row>
    <row r="360">
      <c r="Y360" s="94"/>
    </row>
    <row r="361">
      <c r="Y361" s="94"/>
    </row>
    <row r="362">
      <c r="Y362" s="94"/>
    </row>
    <row r="363">
      <c r="Y363" s="94"/>
    </row>
    <row r="364">
      <c r="Y364" s="94"/>
    </row>
    <row r="365">
      <c r="Y365" s="94"/>
    </row>
    <row r="366">
      <c r="Y366" s="94"/>
    </row>
    <row r="367">
      <c r="Y367" s="94"/>
    </row>
    <row r="368">
      <c r="Y368" s="94"/>
    </row>
    <row r="369">
      <c r="Y369" s="94"/>
    </row>
    <row r="370">
      <c r="Y370" s="94"/>
    </row>
    <row r="371">
      <c r="Y371" s="94"/>
    </row>
    <row r="372">
      <c r="Y372" s="94"/>
    </row>
    <row r="373">
      <c r="Y373" s="94"/>
    </row>
    <row r="374">
      <c r="Y374" s="94"/>
    </row>
    <row r="375">
      <c r="Y375" s="94"/>
    </row>
    <row r="376">
      <c r="Y376" s="94"/>
    </row>
    <row r="377">
      <c r="Y377" s="94"/>
    </row>
    <row r="378">
      <c r="Y378" s="94"/>
    </row>
    <row r="379">
      <c r="Y379" s="94"/>
    </row>
    <row r="380">
      <c r="Y380" s="94"/>
    </row>
    <row r="381">
      <c r="Y381" s="94"/>
    </row>
    <row r="382">
      <c r="Y382" s="94"/>
    </row>
    <row r="383">
      <c r="Y383" s="94"/>
    </row>
    <row r="384">
      <c r="Y384" s="94"/>
    </row>
    <row r="385">
      <c r="Y385" s="94"/>
    </row>
    <row r="386">
      <c r="Y386" s="94"/>
    </row>
    <row r="387">
      <c r="Y387" s="94"/>
    </row>
    <row r="388">
      <c r="Y388" s="94"/>
    </row>
    <row r="389">
      <c r="Y389" s="94"/>
    </row>
    <row r="390">
      <c r="Y390" s="94"/>
    </row>
    <row r="391">
      <c r="Y391" s="94"/>
    </row>
    <row r="392">
      <c r="Y392" s="94"/>
    </row>
    <row r="393">
      <c r="Y393" s="94"/>
    </row>
    <row r="394">
      <c r="Y394" s="94"/>
    </row>
    <row r="395">
      <c r="Y395" s="94"/>
    </row>
    <row r="396">
      <c r="Y396" s="94"/>
    </row>
    <row r="397">
      <c r="Y397" s="94"/>
    </row>
    <row r="398">
      <c r="Y398" s="94"/>
    </row>
    <row r="399">
      <c r="Y399" s="94"/>
    </row>
    <row r="400">
      <c r="Y400" s="94"/>
    </row>
    <row r="401">
      <c r="Y401" s="94"/>
    </row>
    <row r="402">
      <c r="Y402" s="94"/>
    </row>
    <row r="403">
      <c r="Y403" s="94"/>
    </row>
    <row r="404">
      <c r="Y404" s="94"/>
    </row>
    <row r="405">
      <c r="Y405" s="94"/>
    </row>
    <row r="406">
      <c r="Y406" s="94"/>
    </row>
    <row r="407">
      <c r="Y407" s="94"/>
    </row>
    <row r="408">
      <c r="Y408" s="94"/>
    </row>
    <row r="409">
      <c r="Y409" s="94"/>
    </row>
    <row r="410">
      <c r="Y410" s="94"/>
    </row>
    <row r="411">
      <c r="Y411" s="94"/>
    </row>
    <row r="412">
      <c r="Y412" s="94"/>
    </row>
    <row r="413">
      <c r="Y413" s="94"/>
    </row>
    <row r="414">
      <c r="Y414" s="94"/>
    </row>
    <row r="415">
      <c r="Y415" s="94"/>
    </row>
    <row r="416">
      <c r="Y416" s="94"/>
    </row>
    <row r="417">
      <c r="Y417" s="94"/>
    </row>
    <row r="418">
      <c r="Y418" s="94"/>
    </row>
    <row r="419">
      <c r="Y419" s="94"/>
    </row>
    <row r="420">
      <c r="Y420" s="94"/>
    </row>
    <row r="421">
      <c r="Y421" s="94"/>
    </row>
    <row r="422">
      <c r="Y422" s="94"/>
    </row>
    <row r="423">
      <c r="Y423" s="94"/>
    </row>
    <row r="424">
      <c r="Y424" s="94"/>
    </row>
    <row r="425">
      <c r="Y425" s="94"/>
    </row>
    <row r="426">
      <c r="Y426" s="94"/>
    </row>
    <row r="427">
      <c r="Y427" s="94"/>
    </row>
    <row r="428">
      <c r="Y428" s="94"/>
    </row>
    <row r="429">
      <c r="Y429" s="94"/>
    </row>
    <row r="430">
      <c r="Y430" s="94"/>
    </row>
    <row r="431">
      <c r="Y431" s="94"/>
    </row>
    <row r="432">
      <c r="Y432" s="94"/>
    </row>
    <row r="433">
      <c r="Y433" s="94"/>
    </row>
    <row r="434">
      <c r="Y434" s="94"/>
    </row>
    <row r="435">
      <c r="Y435" s="94"/>
    </row>
    <row r="436">
      <c r="Y436" s="94"/>
    </row>
    <row r="437">
      <c r="Y437" s="94"/>
    </row>
    <row r="438">
      <c r="Y438" s="94"/>
    </row>
    <row r="439">
      <c r="Y439" s="94"/>
    </row>
    <row r="440">
      <c r="Y440" s="94"/>
    </row>
    <row r="441">
      <c r="Y441" s="94"/>
    </row>
    <row r="442">
      <c r="Y442" s="94"/>
    </row>
    <row r="443">
      <c r="Y443" s="94"/>
    </row>
    <row r="444">
      <c r="Y444" s="94"/>
    </row>
    <row r="445">
      <c r="Y445" s="94"/>
    </row>
    <row r="446">
      <c r="Y446" s="94"/>
    </row>
    <row r="447">
      <c r="Y447" s="94"/>
    </row>
    <row r="448">
      <c r="Y448" s="94"/>
    </row>
    <row r="449">
      <c r="Y449" s="94"/>
    </row>
    <row r="450">
      <c r="Y450" s="94"/>
    </row>
    <row r="451">
      <c r="Y451" s="94"/>
    </row>
    <row r="452">
      <c r="Y452" s="94"/>
    </row>
    <row r="453">
      <c r="Y453" s="94"/>
    </row>
    <row r="454">
      <c r="Y454" s="94"/>
    </row>
    <row r="455">
      <c r="Y455" s="94"/>
    </row>
    <row r="456">
      <c r="Y456" s="94"/>
    </row>
    <row r="457">
      <c r="Y457" s="94"/>
    </row>
    <row r="458">
      <c r="Y458" s="94"/>
    </row>
    <row r="459">
      <c r="Y459" s="94"/>
    </row>
    <row r="460">
      <c r="Y460" s="94"/>
    </row>
    <row r="461">
      <c r="Y461" s="94"/>
    </row>
    <row r="462">
      <c r="Y462" s="94"/>
    </row>
    <row r="463">
      <c r="Y463" s="94"/>
    </row>
    <row r="464">
      <c r="Y464" s="94"/>
    </row>
    <row r="465">
      <c r="Y465" s="94"/>
    </row>
    <row r="466">
      <c r="Y466" s="94"/>
    </row>
    <row r="467">
      <c r="Y467" s="94"/>
    </row>
    <row r="468">
      <c r="Y468" s="94"/>
    </row>
    <row r="469">
      <c r="Y469" s="94"/>
    </row>
    <row r="470">
      <c r="Y470" s="94"/>
    </row>
    <row r="471">
      <c r="Y471" s="94"/>
    </row>
    <row r="472">
      <c r="Y472" s="94"/>
    </row>
    <row r="473">
      <c r="Y473" s="94"/>
    </row>
    <row r="474">
      <c r="Y474" s="94"/>
    </row>
    <row r="475">
      <c r="Y475" s="94"/>
    </row>
    <row r="476">
      <c r="Y476" s="94"/>
    </row>
    <row r="477">
      <c r="Y477" s="94"/>
    </row>
    <row r="478">
      <c r="Y478" s="94"/>
    </row>
    <row r="479">
      <c r="Y479" s="94"/>
    </row>
    <row r="480">
      <c r="Y480" s="94"/>
    </row>
    <row r="481">
      <c r="Y481" s="94"/>
    </row>
    <row r="482">
      <c r="Y482" s="94"/>
    </row>
    <row r="483">
      <c r="Y483" s="94"/>
    </row>
    <row r="484">
      <c r="Y484" s="94"/>
    </row>
    <row r="485">
      <c r="Y485" s="94"/>
    </row>
    <row r="486">
      <c r="Y486" s="94"/>
    </row>
    <row r="487">
      <c r="Y487" s="94"/>
    </row>
    <row r="488">
      <c r="Y488" s="94"/>
    </row>
    <row r="489">
      <c r="Y489" s="94"/>
    </row>
    <row r="490">
      <c r="Y490" s="94"/>
    </row>
    <row r="491">
      <c r="Y491" s="94"/>
    </row>
    <row r="492">
      <c r="Y492" s="94"/>
    </row>
    <row r="493">
      <c r="Y493" s="94"/>
    </row>
    <row r="494">
      <c r="Y494" s="94"/>
    </row>
    <row r="495">
      <c r="Y495" s="94"/>
    </row>
    <row r="496">
      <c r="Y496" s="94"/>
    </row>
    <row r="497">
      <c r="Y497" s="94"/>
    </row>
    <row r="498">
      <c r="Y498" s="94"/>
    </row>
    <row r="499">
      <c r="Y499" s="94"/>
    </row>
    <row r="500">
      <c r="Y500" s="94"/>
    </row>
    <row r="501">
      <c r="Y501" s="94"/>
    </row>
    <row r="502">
      <c r="Y502" s="94"/>
    </row>
    <row r="503">
      <c r="Y503" s="94"/>
    </row>
    <row r="504">
      <c r="Y504" s="94"/>
    </row>
    <row r="505">
      <c r="Y505" s="94"/>
    </row>
    <row r="506">
      <c r="Y506" s="94"/>
    </row>
    <row r="507">
      <c r="Y507" s="94"/>
    </row>
    <row r="508">
      <c r="Y508" s="94"/>
    </row>
    <row r="509">
      <c r="Y509" s="94"/>
    </row>
    <row r="510">
      <c r="Y510" s="94"/>
    </row>
    <row r="511">
      <c r="Y511" s="94"/>
    </row>
    <row r="512">
      <c r="Y512" s="94"/>
    </row>
    <row r="513">
      <c r="Y513" s="94"/>
    </row>
    <row r="514">
      <c r="Y514" s="94"/>
    </row>
    <row r="515">
      <c r="Y515" s="94"/>
    </row>
    <row r="516">
      <c r="Y516" s="94"/>
    </row>
    <row r="517">
      <c r="Y517" s="94"/>
    </row>
    <row r="518">
      <c r="Y518" s="94"/>
    </row>
    <row r="519">
      <c r="Y519" s="94"/>
    </row>
    <row r="520">
      <c r="Y520" s="94"/>
    </row>
    <row r="521">
      <c r="Y521" s="94"/>
    </row>
    <row r="522">
      <c r="Y522" s="94"/>
    </row>
    <row r="523">
      <c r="Y523" s="94"/>
    </row>
    <row r="524">
      <c r="Y524" s="94"/>
    </row>
    <row r="525">
      <c r="Y525" s="94"/>
    </row>
    <row r="526">
      <c r="Y526" s="94"/>
    </row>
    <row r="527">
      <c r="Y527" s="94"/>
    </row>
    <row r="528">
      <c r="Y528" s="94"/>
    </row>
    <row r="529">
      <c r="Y529" s="94"/>
    </row>
    <row r="530">
      <c r="Y530" s="94"/>
    </row>
    <row r="531">
      <c r="Y531" s="94"/>
    </row>
    <row r="532">
      <c r="Y532" s="94"/>
    </row>
    <row r="533">
      <c r="Y533" s="94"/>
    </row>
    <row r="534">
      <c r="Y534" s="94"/>
    </row>
    <row r="535">
      <c r="Y535" s="94"/>
    </row>
    <row r="536">
      <c r="Y536" s="94"/>
    </row>
    <row r="537">
      <c r="Y537" s="94"/>
    </row>
    <row r="538">
      <c r="Y538" s="94"/>
    </row>
    <row r="539">
      <c r="Y539" s="94"/>
    </row>
    <row r="540">
      <c r="Y540" s="94"/>
    </row>
    <row r="541">
      <c r="Y541" s="94"/>
    </row>
    <row r="542">
      <c r="Y542" s="94"/>
    </row>
    <row r="543">
      <c r="Y543" s="94"/>
    </row>
    <row r="544">
      <c r="Y544" s="94"/>
    </row>
    <row r="545">
      <c r="Y545" s="94"/>
    </row>
    <row r="546">
      <c r="Y546" s="94"/>
    </row>
    <row r="547">
      <c r="Y547" s="94"/>
    </row>
    <row r="548">
      <c r="Y548" s="94"/>
    </row>
    <row r="549">
      <c r="Y549" s="94"/>
    </row>
    <row r="550">
      <c r="Y550" s="94"/>
    </row>
    <row r="551">
      <c r="Y551" s="94"/>
    </row>
    <row r="552">
      <c r="Y552" s="94"/>
    </row>
    <row r="553">
      <c r="Y553" s="94"/>
    </row>
    <row r="554">
      <c r="Y554" s="94"/>
    </row>
    <row r="555">
      <c r="Y555" s="94"/>
    </row>
    <row r="556">
      <c r="Y556" s="94"/>
    </row>
    <row r="557">
      <c r="Y557" s="94"/>
    </row>
    <row r="558">
      <c r="Y558" s="94"/>
    </row>
    <row r="559">
      <c r="Y559" s="94"/>
    </row>
    <row r="560">
      <c r="Y560" s="94"/>
    </row>
    <row r="561">
      <c r="Y561" s="94"/>
    </row>
    <row r="562">
      <c r="Y562" s="94"/>
    </row>
    <row r="563">
      <c r="Y563" s="94"/>
    </row>
    <row r="564">
      <c r="Y564" s="94"/>
    </row>
    <row r="565">
      <c r="Y565" s="94"/>
    </row>
    <row r="566">
      <c r="Y566" s="94"/>
    </row>
    <row r="567">
      <c r="Y567" s="94"/>
    </row>
    <row r="568">
      <c r="Y568" s="94"/>
    </row>
    <row r="569">
      <c r="Y569" s="94"/>
    </row>
    <row r="570">
      <c r="Y570" s="94"/>
    </row>
    <row r="571">
      <c r="Y571" s="94"/>
    </row>
    <row r="572">
      <c r="Y572" s="94"/>
    </row>
    <row r="573">
      <c r="Y573" s="94"/>
    </row>
    <row r="574">
      <c r="Y574" s="94"/>
    </row>
    <row r="575">
      <c r="Y575" s="94"/>
    </row>
    <row r="576">
      <c r="Y576" s="94"/>
    </row>
    <row r="577">
      <c r="Y577" s="94"/>
    </row>
    <row r="578">
      <c r="Y578" s="94"/>
    </row>
    <row r="579">
      <c r="Y579" s="94"/>
    </row>
    <row r="580">
      <c r="Y580" s="94"/>
    </row>
    <row r="581">
      <c r="Y581" s="94"/>
    </row>
    <row r="582">
      <c r="Y582" s="94"/>
    </row>
    <row r="583">
      <c r="Y583" s="94"/>
    </row>
    <row r="584">
      <c r="Y584" s="94"/>
    </row>
    <row r="585">
      <c r="Y585" s="94"/>
    </row>
    <row r="586">
      <c r="Y586" s="94"/>
    </row>
    <row r="587">
      <c r="Y587" s="94"/>
    </row>
    <row r="588">
      <c r="Y588" s="94"/>
    </row>
    <row r="589">
      <c r="Y589" s="94"/>
    </row>
    <row r="590">
      <c r="Y590" s="94"/>
    </row>
    <row r="591">
      <c r="Y591" s="94"/>
    </row>
    <row r="592">
      <c r="Y592" s="94"/>
    </row>
    <row r="593">
      <c r="Y593" s="94"/>
    </row>
    <row r="594">
      <c r="Y594" s="94"/>
    </row>
    <row r="595">
      <c r="Y595" s="94"/>
    </row>
    <row r="596">
      <c r="Y596" s="94"/>
    </row>
    <row r="597">
      <c r="Y597" s="94"/>
    </row>
    <row r="598">
      <c r="Y598" s="94"/>
    </row>
    <row r="599">
      <c r="Y599" s="94"/>
    </row>
    <row r="600">
      <c r="Y600" s="94"/>
    </row>
    <row r="601">
      <c r="Y601" s="94"/>
    </row>
    <row r="602">
      <c r="Y602" s="94"/>
    </row>
    <row r="603">
      <c r="Y603" s="94"/>
    </row>
    <row r="604">
      <c r="Y604" s="94"/>
    </row>
    <row r="605">
      <c r="Y605" s="94"/>
    </row>
    <row r="606">
      <c r="Y606" s="94"/>
    </row>
    <row r="607">
      <c r="Y607" s="94"/>
    </row>
    <row r="608">
      <c r="Y608" s="94"/>
    </row>
    <row r="609">
      <c r="Y609" s="94"/>
    </row>
    <row r="610">
      <c r="Y610" s="94"/>
    </row>
    <row r="611">
      <c r="Y611" s="94"/>
    </row>
    <row r="612">
      <c r="Y612" s="94"/>
    </row>
    <row r="613">
      <c r="Y613" s="94"/>
    </row>
    <row r="614">
      <c r="Y614" s="94"/>
    </row>
    <row r="615">
      <c r="Y615" s="94"/>
    </row>
    <row r="616">
      <c r="Y616" s="94"/>
    </row>
    <row r="617">
      <c r="Y617" s="94"/>
    </row>
    <row r="618">
      <c r="Y618" s="94"/>
    </row>
    <row r="619">
      <c r="Y619" s="94"/>
    </row>
    <row r="620">
      <c r="Y620" s="94"/>
    </row>
    <row r="621">
      <c r="Y621" s="94"/>
    </row>
    <row r="622">
      <c r="Y622" s="94"/>
    </row>
    <row r="623">
      <c r="Y623" s="94"/>
    </row>
    <row r="624">
      <c r="Y624" s="94"/>
    </row>
    <row r="625">
      <c r="Y625" s="94"/>
    </row>
    <row r="626">
      <c r="Y626" s="94"/>
    </row>
    <row r="627">
      <c r="Y627" s="94"/>
    </row>
    <row r="628">
      <c r="Y628" s="94"/>
    </row>
    <row r="629">
      <c r="Y629" s="94"/>
    </row>
    <row r="630">
      <c r="Y630" s="94"/>
    </row>
    <row r="631">
      <c r="Y631" s="94"/>
    </row>
    <row r="632">
      <c r="Y632" s="94"/>
    </row>
    <row r="633">
      <c r="Y633" s="94"/>
    </row>
    <row r="634">
      <c r="Y634" s="94"/>
    </row>
    <row r="635">
      <c r="Y635" s="94"/>
    </row>
    <row r="636">
      <c r="Y636" s="94"/>
    </row>
    <row r="637">
      <c r="Y637" s="94"/>
    </row>
    <row r="638">
      <c r="Y638" s="94"/>
    </row>
    <row r="639">
      <c r="Y639" s="94"/>
    </row>
    <row r="640">
      <c r="Y640" s="94"/>
    </row>
    <row r="641">
      <c r="Y641" s="94"/>
    </row>
    <row r="642">
      <c r="Y642" s="94"/>
    </row>
    <row r="643">
      <c r="Y643" s="94"/>
    </row>
    <row r="644">
      <c r="Y644" s="94"/>
    </row>
    <row r="645">
      <c r="Y645" s="94"/>
    </row>
    <row r="646">
      <c r="Y646" s="94"/>
    </row>
    <row r="647">
      <c r="Y647" s="94"/>
    </row>
    <row r="648">
      <c r="Y648" s="94"/>
    </row>
    <row r="649">
      <c r="Y649" s="94"/>
    </row>
    <row r="650">
      <c r="Y650" s="94"/>
    </row>
    <row r="651">
      <c r="Y651" s="94"/>
    </row>
    <row r="652">
      <c r="Y652" s="94"/>
    </row>
    <row r="653">
      <c r="Y653" s="94"/>
    </row>
    <row r="654">
      <c r="Y654" s="94"/>
    </row>
    <row r="655">
      <c r="Y655" s="94"/>
    </row>
    <row r="656">
      <c r="Y656" s="94"/>
    </row>
    <row r="657">
      <c r="Y657" s="94"/>
    </row>
    <row r="658">
      <c r="Y658" s="94"/>
    </row>
    <row r="659">
      <c r="Y659" s="94"/>
    </row>
    <row r="660">
      <c r="Y660" s="94"/>
    </row>
    <row r="661">
      <c r="Y661" s="94"/>
    </row>
    <row r="662">
      <c r="Y662" s="94"/>
    </row>
    <row r="663">
      <c r="Y663" s="94"/>
    </row>
    <row r="664">
      <c r="Y664" s="94"/>
    </row>
    <row r="665">
      <c r="Y665" s="94"/>
    </row>
    <row r="666">
      <c r="Y666" s="94"/>
    </row>
    <row r="667">
      <c r="Y667" s="94"/>
    </row>
    <row r="668">
      <c r="Y668" s="94"/>
    </row>
    <row r="669">
      <c r="Y669" s="94"/>
    </row>
    <row r="670">
      <c r="Y670" s="94"/>
    </row>
    <row r="671">
      <c r="Y671" s="94"/>
    </row>
    <row r="672">
      <c r="Y672" s="94"/>
    </row>
    <row r="673">
      <c r="Y673" s="94"/>
    </row>
    <row r="674">
      <c r="Y674" s="94"/>
    </row>
    <row r="675">
      <c r="Y675" s="94"/>
    </row>
    <row r="676">
      <c r="Y676" s="94"/>
    </row>
    <row r="677">
      <c r="Y677" s="94"/>
    </row>
    <row r="678">
      <c r="Y678" s="94"/>
    </row>
    <row r="679">
      <c r="Y679" s="94"/>
    </row>
    <row r="680">
      <c r="Y680" s="94"/>
    </row>
    <row r="681">
      <c r="Y681" s="94"/>
    </row>
    <row r="682">
      <c r="Y682" s="94"/>
    </row>
    <row r="683">
      <c r="Y683" s="94"/>
    </row>
    <row r="684">
      <c r="Y684" s="94"/>
    </row>
    <row r="685">
      <c r="Y685" s="94"/>
    </row>
    <row r="686">
      <c r="Y686" s="94"/>
    </row>
    <row r="687">
      <c r="Y687" s="94"/>
    </row>
    <row r="688">
      <c r="Y688" s="94"/>
    </row>
    <row r="689">
      <c r="Y689" s="94"/>
    </row>
    <row r="690">
      <c r="Y690" s="94"/>
    </row>
    <row r="691">
      <c r="Y691" s="94"/>
    </row>
    <row r="692">
      <c r="Y692" s="94"/>
    </row>
    <row r="693">
      <c r="Y693" s="94"/>
    </row>
    <row r="694">
      <c r="Y694" s="94"/>
    </row>
    <row r="695">
      <c r="Y695" s="94"/>
    </row>
    <row r="696">
      <c r="Y696" s="94"/>
    </row>
    <row r="697">
      <c r="Y697" s="94"/>
    </row>
    <row r="698">
      <c r="Y698" s="94"/>
    </row>
    <row r="699">
      <c r="Y699" s="94"/>
    </row>
    <row r="700">
      <c r="Y700" s="94"/>
    </row>
    <row r="701">
      <c r="Y701" s="94"/>
    </row>
    <row r="702">
      <c r="Y702" s="94"/>
    </row>
    <row r="703">
      <c r="Y703" s="94"/>
    </row>
    <row r="704">
      <c r="Y704" s="94"/>
    </row>
    <row r="705">
      <c r="Y705" s="94"/>
    </row>
    <row r="706">
      <c r="Y706" s="94"/>
    </row>
    <row r="707">
      <c r="Y707" s="94"/>
    </row>
    <row r="708">
      <c r="Y708" s="94"/>
    </row>
    <row r="709">
      <c r="Y709" s="94"/>
    </row>
    <row r="710">
      <c r="Y710" s="94"/>
    </row>
    <row r="711">
      <c r="Y711" s="94"/>
    </row>
    <row r="712">
      <c r="Y712" s="94"/>
    </row>
    <row r="713">
      <c r="Y713" s="94"/>
    </row>
    <row r="714">
      <c r="Y714" s="94"/>
    </row>
    <row r="715">
      <c r="Y715" s="94"/>
    </row>
    <row r="716">
      <c r="Y716" s="94"/>
    </row>
    <row r="717">
      <c r="Y717" s="94"/>
    </row>
    <row r="718">
      <c r="Y718" s="94"/>
    </row>
    <row r="719">
      <c r="Y719" s="94"/>
    </row>
    <row r="720">
      <c r="Y720" s="94"/>
    </row>
    <row r="721">
      <c r="Y721" s="94"/>
    </row>
    <row r="722">
      <c r="Y722" s="94"/>
    </row>
    <row r="723">
      <c r="Y723" s="94"/>
    </row>
    <row r="724">
      <c r="Y724" s="94"/>
    </row>
    <row r="725">
      <c r="Y725" s="94"/>
    </row>
    <row r="726">
      <c r="Y726" s="94"/>
    </row>
    <row r="727">
      <c r="Y727" s="94"/>
    </row>
    <row r="728">
      <c r="Y728" s="94"/>
    </row>
    <row r="729">
      <c r="Y729" s="94"/>
    </row>
    <row r="730">
      <c r="Y730" s="94"/>
    </row>
    <row r="731">
      <c r="Y731" s="94"/>
    </row>
    <row r="732">
      <c r="Y732" s="94"/>
    </row>
    <row r="733">
      <c r="Y733" s="94"/>
    </row>
    <row r="734">
      <c r="Y734" s="94"/>
    </row>
    <row r="735">
      <c r="Y735" s="94"/>
    </row>
    <row r="736">
      <c r="Y736" s="94"/>
    </row>
    <row r="737">
      <c r="Y737" s="94"/>
    </row>
    <row r="738">
      <c r="Y738" s="94"/>
    </row>
    <row r="739">
      <c r="Y739" s="94"/>
    </row>
    <row r="740">
      <c r="Y740" s="94"/>
    </row>
    <row r="741">
      <c r="Y741" s="94"/>
    </row>
    <row r="742">
      <c r="Y742" s="94"/>
    </row>
    <row r="743">
      <c r="Y743" s="94"/>
    </row>
    <row r="744">
      <c r="Y744" s="94"/>
    </row>
    <row r="745">
      <c r="Y745" s="94"/>
    </row>
    <row r="746">
      <c r="Y746" s="94"/>
    </row>
    <row r="747">
      <c r="Y747" s="94"/>
    </row>
    <row r="748">
      <c r="Y748" s="94"/>
    </row>
    <row r="749">
      <c r="Y749" s="94"/>
    </row>
    <row r="750">
      <c r="Y750" s="94"/>
    </row>
    <row r="751">
      <c r="Y751" s="94"/>
    </row>
    <row r="752">
      <c r="Y752" s="94"/>
    </row>
    <row r="753">
      <c r="Y753" s="94"/>
    </row>
    <row r="754">
      <c r="Y754" s="94"/>
    </row>
    <row r="755">
      <c r="Y755" s="94"/>
    </row>
    <row r="756">
      <c r="Y756" s="94"/>
    </row>
    <row r="757">
      <c r="Y757" s="94"/>
    </row>
    <row r="758">
      <c r="Y758" s="94"/>
    </row>
    <row r="759">
      <c r="Y759" s="94"/>
    </row>
    <row r="760">
      <c r="Y760" s="94"/>
    </row>
    <row r="761">
      <c r="Y761" s="94"/>
    </row>
    <row r="762">
      <c r="Y762" s="94"/>
    </row>
    <row r="763">
      <c r="Y763" s="94"/>
    </row>
    <row r="764">
      <c r="Y764" s="94"/>
    </row>
    <row r="765">
      <c r="Y765" s="94"/>
    </row>
    <row r="766">
      <c r="Y766" s="94"/>
    </row>
    <row r="767">
      <c r="Y767" s="94"/>
    </row>
    <row r="768">
      <c r="Y768" s="94"/>
    </row>
    <row r="769">
      <c r="Y769" s="94"/>
    </row>
    <row r="770">
      <c r="Y770" s="94"/>
    </row>
    <row r="771">
      <c r="Y771" s="94"/>
    </row>
    <row r="772">
      <c r="Y772" s="94"/>
    </row>
    <row r="773">
      <c r="Y773" s="94"/>
    </row>
    <row r="774">
      <c r="Y774" s="94"/>
    </row>
    <row r="775">
      <c r="Y775" s="94"/>
    </row>
    <row r="776">
      <c r="Y776" s="94"/>
    </row>
    <row r="777">
      <c r="Y777" s="94"/>
    </row>
    <row r="778">
      <c r="Y778" s="94"/>
    </row>
    <row r="779">
      <c r="Y779" s="94"/>
    </row>
    <row r="780">
      <c r="Y780" s="94"/>
    </row>
    <row r="781">
      <c r="Y781" s="94"/>
    </row>
    <row r="782">
      <c r="Y782" s="94"/>
    </row>
    <row r="783">
      <c r="Y783" s="94"/>
    </row>
    <row r="784">
      <c r="Y784" s="94"/>
    </row>
    <row r="785">
      <c r="Y785" s="94"/>
    </row>
    <row r="786">
      <c r="Y786" s="94"/>
    </row>
    <row r="787">
      <c r="Y787" s="94"/>
    </row>
    <row r="788">
      <c r="Y788" s="94"/>
    </row>
    <row r="789">
      <c r="Y789" s="94"/>
    </row>
    <row r="790">
      <c r="Y790" s="94"/>
    </row>
    <row r="791">
      <c r="Y791" s="94"/>
    </row>
    <row r="792">
      <c r="Y792" s="94"/>
    </row>
    <row r="793">
      <c r="Y793" s="94"/>
    </row>
    <row r="794">
      <c r="Y794" s="94"/>
    </row>
    <row r="795">
      <c r="Y795" s="94"/>
    </row>
    <row r="796">
      <c r="Y796" s="94"/>
    </row>
    <row r="797">
      <c r="Y797" s="94"/>
    </row>
    <row r="798">
      <c r="Y798" s="94"/>
    </row>
    <row r="799">
      <c r="Y799" s="94"/>
    </row>
    <row r="800">
      <c r="Y800" s="94"/>
    </row>
    <row r="801">
      <c r="Y801" s="94"/>
    </row>
    <row r="802">
      <c r="Y802" s="94"/>
    </row>
    <row r="803">
      <c r="Y803" s="94"/>
    </row>
    <row r="804">
      <c r="Y804" s="94"/>
    </row>
    <row r="805">
      <c r="Y805" s="94"/>
    </row>
    <row r="806">
      <c r="Y806" s="94"/>
    </row>
    <row r="807">
      <c r="Y807" s="94"/>
    </row>
    <row r="808">
      <c r="Y808" s="94"/>
    </row>
    <row r="809">
      <c r="Y809" s="94"/>
    </row>
    <row r="810">
      <c r="Y810" s="94"/>
    </row>
    <row r="811">
      <c r="Y811" s="94"/>
    </row>
    <row r="812">
      <c r="Y812" s="94"/>
    </row>
    <row r="813">
      <c r="Y813" s="94"/>
    </row>
    <row r="814">
      <c r="Y814" s="94"/>
    </row>
    <row r="815">
      <c r="Y815" s="94"/>
    </row>
    <row r="816">
      <c r="Y816" s="94"/>
    </row>
    <row r="817">
      <c r="Y817" s="94"/>
    </row>
    <row r="818">
      <c r="Y818" s="94"/>
    </row>
    <row r="819">
      <c r="Y819" s="94"/>
    </row>
    <row r="820">
      <c r="Y820" s="94"/>
    </row>
    <row r="821">
      <c r="Y821" s="94"/>
    </row>
    <row r="822">
      <c r="Y822" s="94"/>
    </row>
    <row r="823">
      <c r="Y823" s="94"/>
    </row>
    <row r="824">
      <c r="Y824" s="94"/>
    </row>
    <row r="825">
      <c r="Y825" s="94"/>
    </row>
    <row r="826">
      <c r="Y826" s="94"/>
    </row>
    <row r="827">
      <c r="Y827" s="94"/>
    </row>
    <row r="828">
      <c r="Y828" s="94"/>
    </row>
    <row r="829">
      <c r="Y829" s="94"/>
    </row>
    <row r="830">
      <c r="Y830" s="94"/>
    </row>
    <row r="831">
      <c r="Y831" s="94"/>
    </row>
    <row r="832">
      <c r="Y832" s="94"/>
    </row>
    <row r="833">
      <c r="Y833" s="94"/>
    </row>
    <row r="834">
      <c r="Y834" s="94"/>
    </row>
    <row r="835">
      <c r="Y835" s="94"/>
    </row>
    <row r="836">
      <c r="Y836" s="94"/>
    </row>
    <row r="837">
      <c r="Y837" s="94"/>
    </row>
    <row r="838">
      <c r="Y838" s="94"/>
    </row>
    <row r="839">
      <c r="Y839" s="94"/>
    </row>
    <row r="840">
      <c r="Y840" s="94"/>
    </row>
    <row r="841">
      <c r="Y841" s="94"/>
    </row>
    <row r="842">
      <c r="Y842" s="94"/>
    </row>
    <row r="843">
      <c r="Y843" s="94"/>
    </row>
    <row r="844">
      <c r="Y844" s="94"/>
    </row>
    <row r="845">
      <c r="Y845" s="94"/>
    </row>
    <row r="846">
      <c r="Y846" s="94"/>
    </row>
    <row r="847">
      <c r="Y847" s="94"/>
    </row>
    <row r="848">
      <c r="Y848" s="94"/>
    </row>
    <row r="849">
      <c r="Y849" s="94"/>
    </row>
    <row r="850">
      <c r="Y850" s="94"/>
    </row>
    <row r="851">
      <c r="Y851" s="94"/>
    </row>
    <row r="852">
      <c r="Y852" s="94"/>
    </row>
    <row r="853">
      <c r="Y853" s="94"/>
    </row>
    <row r="854">
      <c r="Y854" s="94"/>
    </row>
    <row r="855">
      <c r="Y855" s="94"/>
    </row>
    <row r="856">
      <c r="Y856" s="94"/>
    </row>
    <row r="857">
      <c r="Y857" s="94"/>
    </row>
    <row r="858">
      <c r="Y858" s="94"/>
    </row>
    <row r="859">
      <c r="Y859" s="94"/>
    </row>
    <row r="860">
      <c r="Y860" s="94"/>
    </row>
    <row r="861">
      <c r="Y861" s="94"/>
    </row>
    <row r="862">
      <c r="Y862" s="94"/>
    </row>
    <row r="863">
      <c r="Y863" s="94"/>
    </row>
    <row r="864">
      <c r="Y864" s="94"/>
    </row>
    <row r="865">
      <c r="Y865" s="94"/>
    </row>
    <row r="866">
      <c r="Y866" s="94"/>
    </row>
    <row r="867">
      <c r="Y867" s="94"/>
    </row>
    <row r="868">
      <c r="Y868" s="94"/>
    </row>
    <row r="869">
      <c r="Y869" s="94"/>
    </row>
    <row r="870">
      <c r="Y870" s="94"/>
    </row>
    <row r="871">
      <c r="Y871" s="94"/>
    </row>
    <row r="872">
      <c r="Y872" s="94"/>
    </row>
    <row r="873">
      <c r="Y873" s="94"/>
    </row>
    <row r="874">
      <c r="Y874" s="94"/>
    </row>
    <row r="875">
      <c r="Y875" s="94"/>
    </row>
    <row r="876">
      <c r="Y876" s="94"/>
    </row>
    <row r="877">
      <c r="Y877" s="94"/>
    </row>
    <row r="878">
      <c r="Y878" s="94"/>
    </row>
    <row r="879">
      <c r="Y879" s="94"/>
    </row>
    <row r="880">
      <c r="Y880" s="94"/>
    </row>
    <row r="881">
      <c r="Y881" s="94"/>
    </row>
    <row r="882">
      <c r="Y882" s="94"/>
    </row>
    <row r="883">
      <c r="Y883" s="94"/>
    </row>
    <row r="884">
      <c r="Y884" s="94"/>
    </row>
    <row r="885">
      <c r="Y885" s="94"/>
    </row>
    <row r="886">
      <c r="Y886" s="94"/>
    </row>
    <row r="887">
      <c r="Y887" s="94"/>
    </row>
    <row r="888">
      <c r="Y888" s="94"/>
    </row>
    <row r="889">
      <c r="Y889" s="94"/>
    </row>
    <row r="890">
      <c r="Y890" s="94"/>
    </row>
    <row r="891">
      <c r="Y891" s="94"/>
    </row>
    <row r="892">
      <c r="Y892" s="94"/>
    </row>
    <row r="893">
      <c r="Y893" s="94"/>
    </row>
    <row r="894">
      <c r="Y894" s="94"/>
    </row>
    <row r="895">
      <c r="Y895" s="94"/>
    </row>
    <row r="896">
      <c r="Y896" s="94"/>
    </row>
    <row r="897">
      <c r="Y897" s="94"/>
    </row>
    <row r="898">
      <c r="Y898" s="94"/>
    </row>
    <row r="899">
      <c r="Y899" s="94"/>
    </row>
    <row r="900">
      <c r="Y900" s="94"/>
    </row>
    <row r="901">
      <c r="Y901" s="94"/>
    </row>
    <row r="902">
      <c r="Y902" s="94"/>
    </row>
    <row r="903">
      <c r="Y903" s="94"/>
    </row>
    <row r="904">
      <c r="Y904" s="94"/>
    </row>
    <row r="905">
      <c r="Y905" s="94"/>
    </row>
    <row r="906">
      <c r="Y906" s="94"/>
    </row>
    <row r="907">
      <c r="Y907" s="94"/>
    </row>
    <row r="908">
      <c r="Y908" s="94"/>
    </row>
    <row r="909">
      <c r="Y909" s="94"/>
    </row>
    <row r="910">
      <c r="Y910" s="94"/>
    </row>
    <row r="911">
      <c r="Y911" s="94"/>
    </row>
    <row r="912">
      <c r="Y912" s="94"/>
    </row>
    <row r="913">
      <c r="Y913" s="94"/>
    </row>
    <row r="914">
      <c r="Y914" s="94"/>
    </row>
    <row r="915">
      <c r="Y915" s="94"/>
    </row>
    <row r="916">
      <c r="Y916" s="94"/>
    </row>
    <row r="917">
      <c r="Y917" s="94"/>
    </row>
    <row r="918">
      <c r="Y918" s="94"/>
    </row>
    <row r="919">
      <c r="Y919" s="94"/>
    </row>
    <row r="920">
      <c r="Y920" s="94"/>
    </row>
    <row r="921">
      <c r="Y921" s="94"/>
    </row>
    <row r="922">
      <c r="Y922" s="94"/>
    </row>
    <row r="923">
      <c r="Y923" s="94"/>
    </row>
    <row r="924">
      <c r="Y924" s="94"/>
    </row>
    <row r="925">
      <c r="Y925" s="94"/>
    </row>
    <row r="926">
      <c r="Y926" s="94"/>
    </row>
    <row r="927">
      <c r="Y927" s="94"/>
    </row>
    <row r="928">
      <c r="Y928" s="94"/>
    </row>
    <row r="929">
      <c r="Y929" s="94"/>
    </row>
    <row r="930">
      <c r="Y930" s="94"/>
    </row>
    <row r="931">
      <c r="Y931" s="94"/>
    </row>
    <row r="932">
      <c r="Y932" s="94"/>
    </row>
    <row r="933">
      <c r="Y933" s="94"/>
    </row>
    <row r="934">
      <c r="Y934" s="94"/>
    </row>
    <row r="935">
      <c r="Y935" s="94"/>
    </row>
    <row r="936">
      <c r="Y936" s="94"/>
    </row>
    <row r="937">
      <c r="Y937" s="94"/>
    </row>
    <row r="938">
      <c r="Y938" s="94"/>
    </row>
    <row r="939">
      <c r="Y939" s="94"/>
    </row>
    <row r="940">
      <c r="Y940" s="94"/>
    </row>
    <row r="941">
      <c r="Y941" s="94"/>
    </row>
    <row r="942">
      <c r="Y942" s="94"/>
    </row>
    <row r="943">
      <c r="Y943" s="94"/>
    </row>
    <row r="944">
      <c r="Y944" s="94"/>
    </row>
    <row r="945">
      <c r="Y945" s="94"/>
    </row>
    <row r="946">
      <c r="Y946" s="94"/>
    </row>
    <row r="947">
      <c r="Y947" s="94"/>
    </row>
    <row r="948">
      <c r="Y948" s="94"/>
    </row>
    <row r="949">
      <c r="Y949" s="94"/>
    </row>
    <row r="950">
      <c r="Y950" s="94"/>
    </row>
    <row r="951">
      <c r="Y951" s="94"/>
    </row>
    <row r="952">
      <c r="Y952" s="94"/>
    </row>
    <row r="953">
      <c r="Y953" s="94"/>
    </row>
    <row r="954">
      <c r="Y954" s="94"/>
    </row>
    <row r="955">
      <c r="Y955" s="94"/>
    </row>
    <row r="956">
      <c r="Y956" s="94"/>
    </row>
    <row r="957">
      <c r="Y957" s="94"/>
    </row>
    <row r="958">
      <c r="Y958" s="94"/>
    </row>
    <row r="959">
      <c r="Y959" s="94"/>
    </row>
    <row r="960">
      <c r="Y960" s="94"/>
    </row>
    <row r="961">
      <c r="Y961" s="94"/>
    </row>
    <row r="962">
      <c r="Y962" s="94"/>
    </row>
    <row r="963">
      <c r="Y963" s="94"/>
    </row>
    <row r="964">
      <c r="Y964" s="94"/>
    </row>
    <row r="965">
      <c r="Y965" s="94"/>
    </row>
    <row r="966">
      <c r="Y966" s="94"/>
    </row>
    <row r="967">
      <c r="Y967" s="94"/>
    </row>
    <row r="968">
      <c r="Y968" s="94"/>
    </row>
    <row r="969">
      <c r="Y969" s="94"/>
    </row>
    <row r="970">
      <c r="Y970" s="94"/>
    </row>
    <row r="971">
      <c r="Y971" s="94"/>
    </row>
    <row r="972">
      <c r="Y972" s="94"/>
    </row>
    <row r="973">
      <c r="Y973" s="94"/>
    </row>
    <row r="974">
      <c r="Y974" s="94"/>
    </row>
    <row r="975">
      <c r="Y975" s="94"/>
    </row>
    <row r="976">
      <c r="Y976" s="94"/>
    </row>
    <row r="977">
      <c r="Y977" s="94"/>
    </row>
    <row r="978">
      <c r="Y978" s="94"/>
    </row>
    <row r="979">
      <c r="Y979" s="94"/>
    </row>
    <row r="980">
      <c r="Y980" s="94"/>
    </row>
    <row r="981">
      <c r="Y981" s="94"/>
    </row>
    <row r="982">
      <c r="Y982" s="94"/>
    </row>
    <row r="983">
      <c r="Y983" s="94"/>
    </row>
    <row r="984">
      <c r="Y984" s="94"/>
    </row>
    <row r="985">
      <c r="Y985" s="94"/>
    </row>
    <row r="986">
      <c r="Y986" s="94"/>
    </row>
    <row r="987">
      <c r="Y987" s="94"/>
    </row>
    <row r="988">
      <c r="Y988" s="94"/>
    </row>
    <row r="989">
      <c r="Y989" s="94"/>
    </row>
    <row r="990">
      <c r="Y990" s="94"/>
    </row>
    <row r="991">
      <c r="Y991" s="94"/>
    </row>
    <row r="992">
      <c r="Y992" s="94"/>
    </row>
    <row r="993">
      <c r="Y993" s="94"/>
    </row>
    <row r="994">
      <c r="Y994" s="94"/>
    </row>
    <row r="995">
      <c r="Y995" s="94"/>
    </row>
    <row r="996">
      <c r="Y996" s="94"/>
    </row>
    <row r="997">
      <c r="Y997" s="94"/>
    </row>
    <row r="998">
      <c r="Y998" s="94"/>
    </row>
    <row r="999">
      <c r="Y999" s="94"/>
    </row>
    <row r="1000">
      <c r="Y1000" s="94"/>
    </row>
    <row r="1001">
      <c r="Y1001" s="94"/>
    </row>
  </sheetData>
  <hyperlinks>
    <hyperlink r:id="rId1" ref="AA138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7" t="s">
        <v>7</v>
      </c>
      <c r="B1" s="117" t="s">
        <v>1155</v>
      </c>
    </row>
    <row r="2">
      <c r="A2" s="117">
        <v>0.0</v>
      </c>
      <c r="B2" s="117" t="s">
        <v>1112</v>
      </c>
    </row>
    <row r="3">
      <c r="A3" s="117">
        <v>10.0</v>
      </c>
      <c r="B3" s="133">
        <v>45212.0</v>
      </c>
    </row>
    <row r="4">
      <c r="A4" s="117">
        <v>14.0</v>
      </c>
      <c r="B4" s="117" t="s">
        <v>1113</v>
      </c>
    </row>
    <row r="5">
      <c r="A5" s="117">
        <v>18.0</v>
      </c>
      <c r="B5" s="117" t="s">
        <v>1115</v>
      </c>
    </row>
    <row r="6">
      <c r="A6" s="117">
        <v>25.0</v>
      </c>
      <c r="B6" s="117" t="s">
        <v>1116</v>
      </c>
    </row>
    <row r="7">
      <c r="A7" s="117">
        <v>30.0</v>
      </c>
      <c r="B7" s="117" t="s">
        <v>1117</v>
      </c>
    </row>
    <row r="8">
      <c r="A8" s="117">
        <v>35.0</v>
      </c>
      <c r="B8" s="117" t="s">
        <v>1119</v>
      </c>
    </row>
    <row r="9">
      <c r="A9" s="117">
        <v>40.0</v>
      </c>
      <c r="B9" s="117" t="s">
        <v>1120</v>
      </c>
    </row>
    <row r="10">
      <c r="A10" s="117">
        <v>45.0</v>
      </c>
      <c r="B10" s="117" t="s">
        <v>1121</v>
      </c>
    </row>
    <row r="11">
      <c r="A11" s="117">
        <v>50.0</v>
      </c>
      <c r="B11" s="117" t="s">
        <v>1123</v>
      </c>
    </row>
    <row r="12">
      <c r="A12" s="117">
        <v>55.0</v>
      </c>
      <c r="B12" s="117" t="s">
        <v>1124</v>
      </c>
    </row>
    <row r="13">
      <c r="A13" s="117">
        <v>60.0</v>
      </c>
      <c r="B13" s="117" t="s">
        <v>1126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 t="s">
        <v>0</v>
      </c>
      <c r="B1" s="43" t="s">
        <v>179</v>
      </c>
      <c r="C1" s="44" t="s">
        <v>180</v>
      </c>
      <c r="D1" s="44"/>
      <c r="E1" s="44" t="s">
        <v>1</v>
      </c>
      <c r="F1" s="44" t="s">
        <v>2</v>
      </c>
      <c r="G1" s="44" t="s">
        <v>4</v>
      </c>
      <c r="H1" s="44" t="s">
        <v>5</v>
      </c>
      <c r="I1" s="44" t="s">
        <v>6</v>
      </c>
      <c r="J1" s="44" t="s">
        <v>181</v>
      </c>
      <c r="K1" s="44" t="s">
        <v>182</v>
      </c>
      <c r="L1" s="44"/>
      <c r="M1" s="44" t="s">
        <v>7</v>
      </c>
      <c r="N1" s="44" t="s">
        <v>8</v>
      </c>
      <c r="O1" s="44"/>
      <c r="P1" s="44"/>
      <c r="Q1" s="44" t="s">
        <v>9</v>
      </c>
      <c r="R1" s="44"/>
      <c r="S1" s="44" t="s">
        <v>10</v>
      </c>
      <c r="T1" s="45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</row>
    <row r="2">
      <c r="A2" s="47">
        <v>1.0</v>
      </c>
      <c r="B2" s="48" t="s">
        <v>183</v>
      </c>
      <c r="C2" s="49" t="s">
        <v>184</v>
      </c>
      <c r="D2" s="50">
        <f t="shared" ref="D2:D125" si="1">IF(C2="Winter",1,0)</f>
        <v>1</v>
      </c>
      <c r="E2" s="50" t="s">
        <v>11</v>
      </c>
      <c r="F2" s="50">
        <v>2012.0</v>
      </c>
      <c r="G2" s="50" t="s">
        <v>12</v>
      </c>
      <c r="H2" s="50" t="s">
        <v>13</v>
      </c>
      <c r="I2" s="50" t="s">
        <v>14</v>
      </c>
      <c r="J2" s="50" t="s">
        <v>185</v>
      </c>
      <c r="K2" s="50" t="s">
        <v>186</v>
      </c>
      <c r="L2" s="50">
        <v>0.0</v>
      </c>
      <c r="M2" s="50">
        <v>47.0</v>
      </c>
      <c r="N2" s="50" t="s">
        <v>15</v>
      </c>
      <c r="O2" s="50" t="s">
        <v>30</v>
      </c>
      <c r="P2" s="50">
        <v>0.0</v>
      </c>
      <c r="Q2" s="50" t="s">
        <v>16</v>
      </c>
      <c r="R2" s="50">
        <v>0.0</v>
      </c>
      <c r="S2" s="50" t="s">
        <v>17</v>
      </c>
      <c r="T2" s="51" t="s">
        <v>187</v>
      </c>
      <c r="U2" s="52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</row>
    <row r="3">
      <c r="A3" s="47">
        <v>2.0</v>
      </c>
      <c r="B3" s="48" t="s">
        <v>188</v>
      </c>
      <c r="C3" s="49" t="s">
        <v>184</v>
      </c>
      <c r="D3" s="50">
        <f t="shared" si="1"/>
        <v>1</v>
      </c>
      <c r="E3" s="50" t="s">
        <v>18</v>
      </c>
      <c r="F3" s="50">
        <v>2012.0</v>
      </c>
      <c r="G3" s="50" t="s">
        <v>19</v>
      </c>
      <c r="H3" s="50" t="s">
        <v>20</v>
      </c>
      <c r="I3" s="50" t="s">
        <v>21</v>
      </c>
      <c r="J3" s="50" t="s">
        <v>189</v>
      </c>
      <c r="K3" s="50" t="s">
        <v>190</v>
      </c>
      <c r="L3" s="50">
        <v>1.0</v>
      </c>
      <c r="M3" s="50">
        <v>18.0</v>
      </c>
      <c r="N3" s="50" t="s">
        <v>15</v>
      </c>
      <c r="O3" s="50" t="s">
        <v>30</v>
      </c>
      <c r="P3" s="50">
        <v>0.0</v>
      </c>
      <c r="Q3" s="50" t="s">
        <v>16</v>
      </c>
      <c r="R3" s="50">
        <v>0.0</v>
      </c>
      <c r="S3" s="50" t="s">
        <v>22</v>
      </c>
      <c r="T3" s="51" t="s">
        <v>191</v>
      </c>
      <c r="U3" s="55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</row>
    <row r="4">
      <c r="A4" s="58">
        <v>3.0</v>
      </c>
      <c r="B4" s="48" t="s">
        <v>192</v>
      </c>
      <c r="C4" s="49" t="s">
        <v>193</v>
      </c>
      <c r="D4" s="50">
        <f t="shared" si="1"/>
        <v>0</v>
      </c>
      <c r="E4" s="50" t="s">
        <v>23</v>
      </c>
      <c r="F4" s="50">
        <v>2012.0</v>
      </c>
      <c r="G4" s="50" t="s">
        <v>24</v>
      </c>
      <c r="H4" s="50" t="s">
        <v>25</v>
      </c>
      <c r="I4" s="50" t="s">
        <v>26</v>
      </c>
      <c r="J4" s="50" t="s">
        <v>185</v>
      </c>
      <c r="K4" s="50" t="s">
        <v>17</v>
      </c>
      <c r="L4" s="50">
        <v>0.0</v>
      </c>
      <c r="M4" s="50">
        <v>57.0</v>
      </c>
      <c r="N4" s="50" t="s">
        <v>15</v>
      </c>
      <c r="O4" s="50" t="s">
        <v>30</v>
      </c>
      <c r="P4" s="50">
        <v>0.0</v>
      </c>
      <c r="Q4" s="50" t="s">
        <v>16</v>
      </c>
      <c r="R4" s="50">
        <v>0.0</v>
      </c>
      <c r="S4" s="50" t="s">
        <v>17</v>
      </c>
      <c r="T4" s="59"/>
      <c r="U4" s="55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7"/>
    </row>
    <row r="5">
      <c r="A5" s="47">
        <v>4.0</v>
      </c>
      <c r="B5" s="48" t="s">
        <v>194</v>
      </c>
      <c r="C5" s="49" t="s">
        <v>184</v>
      </c>
      <c r="D5" s="50">
        <f t="shared" si="1"/>
        <v>1</v>
      </c>
      <c r="E5" s="50" t="s">
        <v>28</v>
      </c>
      <c r="F5" s="50">
        <v>2012.0</v>
      </c>
      <c r="G5" s="50" t="s">
        <v>24</v>
      </c>
      <c r="H5" s="50" t="s">
        <v>25</v>
      </c>
      <c r="I5" s="50" t="s">
        <v>29</v>
      </c>
      <c r="J5" s="50" t="s">
        <v>189</v>
      </c>
      <c r="K5" s="50" t="s">
        <v>195</v>
      </c>
      <c r="L5" s="50">
        <v>0.0</v>
      </c>
      <c r="M5" s="50">
        <v>46.0</v>
      </c>
      <c r="N5" s="50" t="s">
        <v>15</v>
      </c>
      <c r="O5" s="50" t="s">
        <v>30</v>
      </c>
      <c r="P5" s="50">
        <v>0.0</v>
      </c>
      <c r="Q5" s="50" t="s">
        <v>16</v>
      </c>
      <c r="R5" s="50">
        <v>0.0</v>
      </c>
      <c r="S5" s="50" t="s">
        <v>30</v>
      </c>
      <c r="T5" s="51" t="s">
        <v>196</v>
      </c>
      <c r="U5" s="55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7"/>
    </row>
    <row r="6">
      <c r="A6" s="47">
        <v>5.0</v>
      </c>
      <c r="B6" s="48" t="s">
        <v>197</v>
      </c>
      <c r="C6" s="49" t="s">
        <v>198</v>
      </c>
      <c r="D6" s="50">
        <f t="shared" si="1"/>
        <v>0</v>
      </c>
      <c r="E6" s="50" t="s">
        <v>31</v>
      </c>
      <c r="F6" s="50">
        <v>2012.0</v>
      </c>
      <c r="G6" s="50" t="s">
        <v>24</v>
      </c>
      <c r="H6" s="50" t="s">
        <v>25</v>
      </c>
      <c r="I6" s="50" t="s">
        <v>29</v>
      </c>
      <c r="J6" s="50" t="s">
        <v>189</v>
      </c>
      <c r="K6" s="50" t="s">
        <v>17</v>
      </c>
      <c r="L6" s="50">
        <v>0.0</v>
      </c>
      <c r="M6" s="50">
        <v>67.0</v>
      </c>
      <c r="N6" s="50" t="s">
        <v>15</v>
      </c>
      <c r="O6" s="50" t="s">
        <v>30</v>
      </c>
      <c r="P6" s="50">
        <v>0.0</v>
      </c>
      <c r="Q6" s="50" t="s">
        <v>16</v>
      </c>
      <c r="R6" s="50">
        <v>0.0</v>
      </c>
      <c r="S6" s="50" t="s">
        <v>17</v>
      </c>
      <c r="T6" s="51" t="s">
        <v>199</v>
      </c>
      <c r="U6" s="55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7"/>
    </row>
    <row r="7">
      <c r="A7" s="58">
        <v>6.0</v>
      </c>
      <c r="B7" s="48" t="s">
        <v>200</v>
      </c>
      <c r="C7" s="49" t="s">
        <v>193</v>
      </c>
      <c r="D7" s="50">
        <f t="shared" si="1"/>
        <v>0</v>
      </c>
      <c r="E7" s="50" t="s">
        <v>32</v>
      </c>
      <c r="F7" s="50">
        <v>2013.0</v>
      </c>
      <c r="G7" s="50" t="s">
        <v>33</v>
      </c>
      <c r="H7" s="50" t="s">
        <v>25</v>
      </c>
      <c r="I7" s="50" t="s">
        <v>14</v>
      </c>
      <c r="J7" s="50" t="s">
        <v>185</v>
      </c>
      <c r="K7" s="50" t="s">
        <v>17</v>
      </c>
      <c r="L7" s="50">
        <v>0.0</v>
      </c>
      <c r="M7" s="50">
        <v>54.0</v>
      </c>
      <c r="N7" s="50" t="s">
        <v>34</v>
      </c>
      <c r="O7" s="50" t="s">
        <v>30</v>
      </c>
      <c r="P7" s="50">
        <v>0.0</v>
      </c>
      <c r="Q7" s="50" t="s">
        <v>16</v>
      </c>
      <c r="R7" s="50">
        <v>0.0</v>
      </c>
      <c r="S7" s="50" t="s">
        <v>30</v>
      </c>
      <c r="T7" s="51" t="s">
        <v>201</v>
      </c>
      <c r="U7" s="55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7"/>
    </row>
    <row r="8">
      <c r="A8" s="47">
        <v>7.0</v>
      </c>
      <c r="B8" s="48" t="s">
        <v>202</v>
      </c>
      <c r="C8" s="49" t="s">
        <v>29</v>
      </c>
      <c r="D8" s="50">
        <f t="shared" si="1"/>
        <v>0</v>
      </c>
      <c r="E8" s="50" t="s">
        <v>35</v>
      </c>
      <c r="F8" s="50">
        <v>2013.0</v>
      </c>
      <c r="G8" s="50" t="s">
        <v>24</v>
      </c>
      <c r="H8" s="50" t="s">
        <v>25</v>
      </c>
      <c r="I8" s="50" t="s">
        <v>36</v>
      </c>
      <c r="J8" s="50" t="s">
        <v>185</v>
      </c>
      <c r="K8" s="50" t="s">
        <v>17</v>
      </c>
      <c r="L8" s="50">
        <v>0.0</v>
      </c>
      <c r="M8" s="50">
        <v>69.0</v>
      </c>
      <c r="N8" s="50" t="s">
        <v>45</v>
      </c>
      <c r="O8" s="50" t="s">
        <v>30</v>
      </c>
      <c r="P8" s="50">
        <v>0.0</v>
      </c>
      <c r="Q8" s="50" t="s">
        <v>16</v>
      </c>
      <c r="R8" s="50">
        <v>0.0</v>
      </c>
      <c r="S8" s="50" t="s">
        <v>17</v>
      </c>
      <c r="T8" s="59"/>
      <c r="U8" s="55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7"/>
    </row>
    <row r="9">
      <c r="A9" s="47">
        <v>8.0</v>
      </c>
      <c r="B9" s="48" t="s">
        <v>203</v>
      </c>
      <c r="C9" s="49" t="s">
        <v>184</v>
      </c>
      <c r="D9" s="50">
        <f t="shared" si="1"/>
        <v>1</v>
      </c>
      <c r="E9" s="50" t="s">
        <v>28</v>
      </c>
      <c r="F9" s="50">
        <v>2013.0</v>
      </c>
      <c r="G9" s="50" t="s">
        <v>38</v>
      </c>
      <c r="H9" s="50" t="s">
        <v>25</v>
      </c>
      <c r="I9" s="50" t="s">
        <v>29</v>
      </c>
      <c r="J9" s="50" t="s">
        <v>189</v>
      </c>
      <c r="K9" s="50" t="s">
        <v>17</v>
      </c>
      <c r="L9" s="50">
        <v>0.0</v>
      </c>
      <c r="M9" s="50">
        <v>64.0</v>
      </c>
      <c r="N9" s="50" t="s">
        <v>39</v>
      </c>
      <c r="O9" s="50" t="s">
        <v>30</v>
      </c>
      <c r="P9" s="50">
        <v>0.0</v>
      </c>
      <c r="Q9" s="50" t="s">
        <v>16</v>
      </c>
      <c r="R9" s="50">
        <v>0.0</v>
      </c>
      <c r="S9" s="50" t="s">
        <v>17</v>
      </c>
      <c r="T9" s="59"/>
      <c r="U9" s="55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7"/>
    </row>
    <row r="10">
      <c r="A10" s="58">
        <v>9.0</v>
      </c>
      <c r="B10" s="48" t="s">
        <v>204</v>
      </c>
      <c r="C10" s="49" t="s">
        <v>29</v>
      </c>
      <c r="D10" s="50">
        <f t="shared" si="1"/>
        <v>0</v>
      </c>
      <c r="E10" s="50" t="s">
        <v>40</v>
      </c>
      <c r="F10" s="50">
        <v>2013.0</v>
      </c>
      <c r="G10" s="50" t="s">
        <v>24</v>
      </c>
      <c r="H10" s="50" t="s">
        <v>25</v>
      </c>
      <c r="I10" s="50" t="s">
        <v>29</v>
      </c>
      <c r="J10" s="50" t="s">
        <v>189</v>
      </c>
      <c r="K10" s="50" t="s">
        <v>17</v>
      </c>
      <c r="L10" s="50">
        <v>0.0</v>
      </c>
      <c r="M10" s="50">
        <v>25.0</v>
      </c>
      <c r="N10" s="50" t="s">
        <v>41</v>
      </c>
      <c r="O10" s="50" t="s">
        <v>30</v>
      </c>
      <c r="P10" s="50">
        <v>0.0</v>
      </c>
      <c r="Q10" s="50" t="s">
        <v>16</v>
      </c>
      <c r="R10" s="50">
        <v>0.0</v>
      </c>
      <c r="S10" s="50" t="s">
        <v>30</v>
      </c>
      <c r="T10" s="59"/>
      <c r="U10" s="55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7"/>
    </row>
    <row r="11">
      <c r="A11" s="47">
        <v>10.0</v>
      </c>
      <c r="B11" s="48" t="s">
        <v>205</v>
      </c>
      <c r="C11" s="49" t="s">
        <v>184</v>
      </c>
      <c r="D11" s="50">
        <f t="shared" si="1"/>
        <v>1</v>
      </c>
      <c r="E11" s="50" t="s">
        <v>11</v>
      </c>
      <c r="F11" s="50">
        <v>2013.0</v>
      </c>
      <c r="G11" s="50" t="s">
        <v>24</v>
      </c>
      <c r="H11" s="50" t="s">
        <v>25</v>
      </c>
      <c r="I11" s="50" t="s">
        <v>29</v>
      </c>
      <c r="J11" s="50" t="s">
        <v>189</v>
      </c>
      <c r="K11" s="50" t="s">
        <v>17</v>
      </c>
      <c r="L11" s="50">
        <v>0.0</v>
      </c>
      <c r="M11" s="50">
        <v>24.0</v>
      </c>
      <c r="N11" s="50" t="s">
        <v>42</v>
      </c>
      <c r="O11" s="50" t="s">
        <v>30</v>
      </c>
      <c r="P11" s="50">
        <v>0.0</v>
      </c>
      <c r="Q11" s="50" t="s">
        <v>16</v>
      </c>
      <c r="R11" s="50">
        <v>0.0</v>
      </c>
      <c r="S11" s="50" t="s">
        <v>17</v>
      </c>
      <c r="T11" s="59"/>
      <c r="U11" s="55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7"/>
    </row>
    <row r="12">
      <c r="A12" s="47">
        <v>11.0</v>
      </c>
      <c r="B12" s="48" t="s">
        <v>206</v>
      </c>
      <c r="C12" s="49" t="s">
        <v>193</v>
      </c>
      <c r="D12" s="50">
        <f t="shared" si="1"/>
        <v>0</v>
      </c>
      <c r="E12" s="50" t="s">
        <v>32</v>
      </c>
      <c r="F12" s="50">
        <v>2014.0</v>
      </c>
      <c r="G12" s="50" t="s">
        <v>43</v>
      </c>
      <c r="H12" s="50" t="s">
        <v>44</v>
      </c>
      <c r="I12" s="50" t="s">
        <v>29</v>
      </c>
      <c r="J12" s="50" t="s">
        <v>189</v>
      </c>
      <c r="K12" s="50" t="s">
        <v>186</v>
      </c>
      <c r="L12" s="50">
        <v>0.0</v>
      </c>
      <c r="M12" s="50">
        <v>56.0</v>
      </c>
      <c r="N12" s="50" t="s">
        <v>45</v>
      </c>
      <c r="O12" s="50" t="s">
        <v>30</v>
      </c>
      <c r="P12" s="50">
        <v>0.0</v>
      </c>
      <c r="Q12" s="50" t="s">
        <v>16</v>
      </c>
      <c r="R12" s="50">
        <v>0.0</v>
      </c>
      <c r="S12" s="50" t="s">
        <v>30</v>
      </c>
      <c r="T12" s="51" t="s">
        <v>207</v>
      </c>
      <c r="U12" s="55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7"/>
    </row>
    <row r="13">
      <c r="A13" s="58">
        <v>12.0</v>
      </c>
      <c r="B13" s="48" t="s">
        <v>206</v>
      </c>
      <c r="C13" s="49" t="s">
        <v>193</v>
      </c>
      <c r="D13" s="50">
        <f t="shared" si="1"/>
        <v>0</v>
      </c>
      <c r="E13" s="50" t="s">
        <v>32</v>
      </c>
      <c r="F13" s="50">
        <v>2014.0</v>
      </c>
      <c r="G13" s="50" t="s">
        <v>43</v>
      </c>
      <c r="H13" s="50" t="s">
        <v>44</v>
      </c>
      <c r="I13" s="50" t="s">
        <v>29</v>
      </c>
      <c r="J13" s="50" t="s">
        <v>189</v>
      </c>
      <c r="K13" s="50" t="s">
        <v>186</v>
      </c>
      <c r="L13" s="50">
        <v>0.0</v>
      </c>
      <c r="M13" s="50">
        <v>56.0</v>
      </c>
      <c r="N13" s="50" t="s">
        <v>45</v>
      </c>
      <c r="O13" s="50" t="s">
        <v>30</v>
      </c>
      <c r="P13" s="50">
        <v>0.0</v>
      </c>
      <c r="Q13" s="50" t="s">
        <v>16</v>
      </c>
      <c r="R13" s="50">
        <v>0.0</v>
      </c>
      <c r="S13" s="50" t="s">
        <v>17</v>
      </c>
      <c r="T13" s="51" t="s">
        <v>208</v>
      </c>
      <c r="U13" s="55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7"/>
    </row>
    <row r="14">
      <c r="A14" s="47">
        <v>13.0</v>
      </c>
      <c r="B14" s="48" t="s">
        <v>209</v>
      </c>
      <c r="C14" s="49" t="s">
        <v>193</v>
      </c>
      <c r="D14" s="50">
        <f t="shared" si="1"/>
        <v>0</v>
      </c>
      <c r="E14" s="50" t="s">
        <v>23</v>
      </c>
      <c r="F14" s="50">
        <v>2014.0</v>
      </c>
      <c r="G14" s="50" t="s">
        <v>46</v>
      </c>
      <c r="H14" s="50" t="s">
        <v>25</v>
      </c>
      <c r="I14" s="50" t="s">
        <v>36</v>
      </c>
      <c r="J14" s="50" t="s">
        <v>185</v>
      </c>
      <c r="K14" s="50" t="s">
        <v>17</v>
      </c>
      <c r="L14" s="50">
        <v>0.0</v>
      </c>
      <c r="M14" s="50">
        <v>63.0</v>
      </c>
      <c r="N14" s="50" t="s">
        <v>37</v>
      </c>
      <c r="O14" s="50" t="s">
        <v>30</v>
      </c>
      <c r="P14" s="50">
        <v>0.0</v>
      </c>
      <c r="Q14" s="50" t="s">
        <v>16</v>
      </c>
      <c r="R14" s="50">
        <v>0.0</v>
      </c>
      <c r="S14" s="50" t="s">
        <v>17</v>
      </c>
      <c r="T14" s="59"/>
      <c r="U14" s="55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7"/>
    </row>
    <row r="15">
      <c r="A15" s="47">
        <v>14.0</v>
      </c>
      <c r="B15" s="60"/>
      <c r="C15" s="49" t="s">
        <v>29</v>
      </c>
      <c r="D15" s="50">
        <f t="shared" si="1"/>
        <v>0</v>
      </c>
      <c r="E15" s="50" t="s">
        <v>40</v>
      </c>
      <c r="F15" s="50">
        <v>2014.0</v>
      </c>
      <c r="G15" s="50" t="s">
        <v>47</v>
      </c>
      <c r="H15" s="50" t="s">
        <v>25</v>
      </c>
      <c r="I15" s="50" t="s">
        <v>14</v>
      </c>
      <c r="J15" s="50" t="s">
        <v>185</v>
      </c>
      <c r="K15" s="50" t="s">
        <v>186</v>
      </c>
      <c r="L15" s="50">
        <v>0.0</v>
      </c>
      <c r="M15" s="50">
        <v>29.0</v>
      </c>
      <c r="N15" s="50" t="s">
        <v>48</v>
      </c>
      <c r="O15" s="50" t="s">
        <v>22</v>
      </c>
      <c r="P15" s="50">
        <v>1.0</v>
      </c>
      <c r="Q15" s="50" t="s">
        <v>16</v>
      </c>
      <c r="R15" s="50">
        <v>0.0</v>
      </c>
      <c r="S15" s="50" t="s">
        <v>22</v>
      </c>
      <c r="T15" s="51" t="s">
        <v>210</v>
      </c>
      <c r="U15" s="55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7"/>
    </row>
    <row r="16">
      <c r="A16" s="58">
        <v>15.0</v>
      </c>
      <c r="B16" s="48" t="s">
        <v>211</v>
      </c>
      <c r="C16" s="49" t="s">
        <v>184</v>
      </c>
      <c r="D16" s="50">
        <f t="shared" si="1"/>
        <v>1</v>
      </c>
      <c r="E16" s="50" t="s">
        <v>28</v>
      </c>
      <c r="F16" s="50">
        <v>2015.0</v>
      </c>
      <c r="G16" s="50" t="s">
        <v>49</v>
      </c>
      <c r="H16" s="50" t="s">
        <v>25</v>
      </c>
      <c r="I16" s="50" t="s">
        <v>29</v>
      </c>
      <c r="J16" s="50" t="s">
        <v>189</v>
      </c>
      <c r="K16" s="50" t="s">
        <v>186</v>
      </c>
      <c r="L16" s="50">
        <v>0.0</v>
      </c>
      <c r="M16" s="50">
        <v>50.0</v>
      </c>
      <c r="N16" s="50" t="s">
        <v>15</v>
      </c>
      <c r="O16" s="50" t="s">
        <v>30</v>
      </c>
      <c r="P16" s="50">
        <v>0.0</v>
      </c>
      <c r="Q16" s="50" t="s">
        <v>50</v>
      </c>
      <c r="R16" s="50">
        <v>1.0</v>
      </c>
      <c r="S16" s="50" t="s">
        <v>30</v>
      </c>
      <c r="T16" s="51" t="s">
        <v>212</v>
      </c>
      <c r="U16" s="55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7"/>
    </row>
    <row r="17">
      <c r="A17" s="47">
        <v>16.0</v>
      </c>
      <c r="B17" s="48" t="s">
        <v>213</v>
      </c>
      <c r="C17" s="49" t="s">
        <v>193</v>
      </c>
      <c r="D17" s="50">
        <f t="shared" si="1"/>
        <v>0</v>
      </c>
      <c r="E17" s="50" t="s">
        <v>23</v>
      </c>
      <c r="F17" s="50">
        <v>2015.0</v>
      </c>
      <c r="G17" s="50" t="s">
        <v>51</v>
      </c>
      <c r="H17" s="50" t="s">
        <v>25</v>
      </c>
      <c r="I17" s="50" t="s">
        <v>29</v>
      </c>
      <c r="J17" s="50" t="s">
        <v>189</v>
      </c>
      <c r="K17" s="50" t="s">
        <v>186</v>
      </c>
      <c r="L17" s="50">
        <v>0.0</v>
      </c>
      <c r="M17" s="50">
        <v>17.0</v>
      </c>
      <c r="N17" s="50" t="s">
        <v>15</v>
      </c>
      <c r="O17" s="50" t="s">
        <v>30</v>
      </c>
      <c r="P17" s="50">
        <v>0.0</v>
      </c>
      <c r="Q17" s="50" t="s">
        <v>50</v>
      </c>
      <c r="R17" s="50">
        <v>1.0</v>
      </c>
      <c r="S17" s="50" t="s">
        <v>22</v>
      </c>
      <c r="T17" s="51" t="s">
        <v>214</v>
      </c>
      <c r="U17" s="55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7"/>
    </row>
    <row r="18">
      <c r="A18" s="47">
        <v>17.0</v>
      </c>
      <c r="B18" s="48" t="s">
        <v>215</v>
      </c>
      <c r="C18" s="49" t="s">
        <v>193</v>
      </c>
      <c r="D18" s="50">
        <f t="shared" si="1"/>
        <v>0</v>
      </c>
      <c r="E18" s="50" t="s">
        <v>23</v>
      </c>
      <c r="F18" s="50">
        <v>2015.0</v>
      </c>
      <c r="G18" s="50" t="s">
        <v>52</v>
      </c>
      <c r="H18" s="50" t="s">
        <v>25</v>
      </c>
      <c r="I18" s="50" t="s">
        <v>29</v>
      </c>
      <c r="J18" s="50" t="s">
        <v>189</v>
      </c>
      <c r="K18" s="50" t="s">
        <v>186</v>
      </c>
      <c r="L18" s="50">
        <v>0.0</v>
      </c>
      <c r="M18" s="50">
        <v>29.0</v>
      </c>
      <c r="N18" s="50" t="s">
        <v>15</v>
      </c>
      <c r="O18" s="50" t="s">
        <v>30</v>
      </c>
      <c r="P18" s="50">
        <v>0.0</v>
      </c>
      <c r="Q18" s="50" t="s">
        <v>16</v>
      </c>
      <c r="R18" s="50">
        <v>0.0</v>
      </c>
      <c r="S18" s="50" t="s">
        <v>22</v>
      </c>
      <c r="T18" s="51" t="s">
        <v>216</v>
      </c>
      <c r="U18" s="55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7"/>
    </row>
    <row r="19">
      <c r="A19" s="58">
        <v>18.0</v>
      </c>
      <c r="B19" s="48" t="s">
        <v>217</v>
      </c>
      <c r="C19" s="49" t="s">
        <v>184</v>
      </c>
      <c r="D19" s="50">
        <f t="shared" si="1"/>
        <v>1</v>
      </c>
      <c r="E19" s="50" t="s">
        <v>53</v>
      </c>
      <c r="F19" s="50">
        <v>2015.0</v>
      </c>
      <c r="G19" s="50" t="s">
        <v>38</v>
      </c>
      <c r="H19" s="50" t="s">
        <v>25</v>
      </c>
      <c r="I19" s="50" t="s">
        <v>54</v>
      </c>
      <c r="J19" s="50" t="s">
        <v>189</v>
      </c>
      <c r="K19" s="50" t="s">
        <v>17</v>
      </c>
      <c r="L19" s="50">
        <v>0.0</v>
      </c>
      <c r="M19" s="50">
        <v>32.0</v>
      </c>
      <c r="N19" s="50" t="s">
        <v>42</v>
      </c>
      <c r="O19" s="50" t="s">
        <v>30</v>
      </c>
      <c r="P19" s="50">
        <v>0.0</v>
      </c>
      <c r="Q19" s="50" t="s">
        <v>50</v>
      </c>
      <c r="R19" s="50">
        <v>1.0</v>
      </c>
      <c r="S19" s="50" t="s">
        <v>17</v>
      </c>
      <c r="T19" s="59"/>
      <c r="U19" s="55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7"/>
    </row>
    <row r="20">
      <c r="A20" s="47">
        <v>19.0</v>
      </c>
      <c r="B20" s="48" t="s">
        <v>218</v>
      </c>
      <c r="C20" s="49" t="s">
        <v>193</v>
      </c>
      <c r="D20" s="50">
        <f t="shared" si="1"/>
        <v>0</v>
      </c>
      <c r="E20" s="50" t="s">
        <v>55</v>
      </c>
      <c r="F20" s="50">
        <v>2015.0</v>
      </c>
      <c r="G20" s="50" t="s">
        <v>56</v>
      </c>
      <c r="H20" s="50" t="s">
        <v>25</v>
      </c>
      <c r="I20" s="50" t="s">
        <v>36</v>
      </c>
      <c r="J20" s="50" t="s">
        <v>185</v>
      </c>
      <c r="K20" s="50" t="s">
        <v>17</v>
      </c>
      <c r="L20" s="50">
        <v>0.0</v>
      </c>
      <c r="M20" s="50">
        <v>51.0</v>
      </c>
      <c r="N20" s="50" t="s">
        <v>57</v>
      </c>
      <c r="O20" s="50" t="s">
        <v>30</v>
      </c>
      <c r="P20" s="50">
        <v>0.0</v>
      </c>
      <c r="Q20" s="50" t="s">
        <v>16</v>
      </c>
      <c r="R20" s="50">
        <v>0.0</v>
      </c>
      <c r="S20" s="50" t="s">
        <v>17</v>
      </c>
      <c r="T20" s="59"/>
      <c r="U20" s="55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7"/>
    </row>
    <row r="21">
      <c r="A21" s="47">
        <v>20.0</v>
      </c>
      <c r="B21" s="48" t="s">
        <v>219</v>
      </c>
      <c r="C21" s="49" t="s">
        <v>198</v>
      </c>
      <c r="D21" s="50">
        <f t="shared" si="1"/>
        <v>0</v>
      </c>
      <c r="E21" s="50" t="s">
        <v>58</v>
      </c>
      <c r="F21" s="50">
        <v>2016.0</v>
      </c>
      <c r="G21" s="50" t="s">
        <v>24</v>
      </c>
      <c r="H21" s="50" t="s">
        <v>25</v>
      </c>
      <c r="I21" s="50" t="s">
        <v>54</v>
      </c>
      <c r="J21" s="50" t="s">
        <v>189</v>
      </c>
      <c r="K21" s="50" t="s">
        <v>17</v>
      </c>
      <c r="L21" s="50">
        <v>0.0</v>
      </c>
      <c r="M21" s="50">
        <v>47.0</v>
      </c>
      <c r="N21" s="50" t="s">
        <v>41</v>
      </c>
      <c r="O21" s="50" t="s">
        <v>30</v>
      </c>
      <c r="P21" s="50">
        <v>0.0</v>
      </c>
      <c r="Q21" s="50" t="s">
        <v>16</v>
      </c>
      <c r="R21" s="50">
        <v>0.0</v>
      </c>
      <c r="S21" s="50" t="s">
        <v>30</v>
      </c>
      <c r="T21" s="51" t="s">
        <v>220</v>
      </c>
      <c r="U21" s="55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7"/>
    </row>
    <row r="22">
      <c r="A22" s="58">
        <v>21.0</v>
      </c>
      <c r="B22" s="48" t="s">
        <v>221</v>
      </c>
      <c r="C22" s="49" t="s">
        <v>184</v>
      </c>
      <c r="D22" s="50">
        <f t="shared" si="1"/>
        <v>1</v>
      </c>
      <c r="E22" s="50" t="s">
        <v>11</v>
      </c>
      <c r="F22" s="50">
        <v>2016.0</v>
      </c>
      <c r="G22" s="50" t="s">
        <v>59</v>
      </c>
      <c r="H22" s="50" t="s">
        <v>25</v>
      </c>
      <c r="I22" s="50" t="s">
        <v>54</v>
      </c>
      <c r="J22" s="50" t="s">
        <v>189</v>
      </c>
      <c r="K22" s="50" t="s">
        <v>17</v>
      </c>
      <c r="L22" s="50">
        <v>0.0</v>
      </c>
      <c r="M22" s="50">
        <v>54.0</v>
      </c>
      <c r="N22" s="50" t="s">
        <v>60</v>
      </c>
      <c r="O22" s="50" t="s">
        <v>30</v>
      </c>
      <c r="P22" s="50">
        <v>0.0</v>
      </c>
      <c r="Q22" s="50" t="s">
        <v>16</v>
      </c>
      <c r="R22" s="50">
        <v>0.0</v>
      </c>
      <c r="S22" s="50" t="s">
        <v>30</v>
      </c>
      <c r="T22" s="51" t="s">
        <v>222</v>
      </c>
      <c r="U22" s="55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7"/>
    </row>
    <row r="23">
      <c r="A23" s="47">
        <v>22.0</v>
      </c>
      <c r="B23" s="48" t="s">
        <v>223</v>
      </c>
      <c r="C23" s="49" t="s">
        <v>184</v>
      </c>
      <c r="D23" s="50">
        <f t="shared" si="1"/>
        <v>1</v>
      </c>
      <c r="E23" s="50" t="s">
        <v>11</v>
      </c>
      <c r="F23" s="50">
        <v>2016.0</v>
      </c>
      <c r="G23" s="50" t="s">
        <v>12</v>
      </c>
      <c r="H23" s="50" t="s">
        <v>61</v>
      </c>
      <c r="I23" s="50" t="s">
        <v>21</v>
      </c>
      <c r="J23" s="50" t="s">
        <v>189</v>
      </c>
      <c r="K23" s="50" t="s">
        <v>186</v>
      </c>
      <c r="L23" s="50">
        <v>0.0</v>
      </c>
      <c r="M23" s="50">
        <v>29.0</v>
      </c>
      <c r="N23" s="50" t="s">
        <v>15</v>
      </c>
      <c r="O23" s="50" t="s">
        <v>30</v>
      </c>
      <c r="P23" s="50">
        <v>0.0</v>
      </c>
      <c r="Q23" s="50" t="s">
        <v>16</v>
      </c>
      <c r="R23" s="50">
        <v>0.0</v>
      </c>
      <c r="S23" s="50" t="s">
        <v>17</v>
      </c>
      <c r="T23" s="51" t="s">
        <v>224</v>
      </c>
      <c r="U23" s="55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7"/>
    </row>
    <row r="24">
      <c r="A24" s="47">
        <v>23.0</v>
      </c>
      <c r="B24" s="48" t="s">
        <v>225</v>
      </c>
      <c r="C24" s="49" t="s">
        <v>184</v>
      </c>
      <c r="D24" s="50">
        <f t="shared" si="1"/>
        <v>1</v>
      </c>
      <c r="E24" s="50" t="s">
        <v>18</v>
      </c>
      <c r="F24" s="50">
        <v>2016.0</v>
      </c>
      <c r="G24" s="50" t="s">
        <v>62</v>
      </c>
      <c r="H24" s="50" t="s">
        <v>25</v>
      </c>
      <c r="I24" s="50" t="s">
        <v>54</v>
      </c>
      <c r="J24" s="50" t="s">
        <v>189</v>
      </c>
      <c r="K24" s="50" t="s">
        <v>17</v>
      </c>
      <c r="L24" s="50">
        <v>0.0</v>
      </c>
      <c r="M24" s="50">
        <v>26.0</v>
      </c>
      <c r="N24" s="50" t="s">
        <v>15</v>
      </c>
      <c r="O24" s="50" t="s">
        <v>30</v>
      </c>
      <c r="P24" s="50">
        <v>0.0</v>
      </c>
      <c r="Q24" s="50" t="s">
        <v>16</v>
      </c>
      <c r="R24" s="50">
        <v>0.0</v>
      </c>
      <c r="S24" s="50" t="s">
        <v>30</v>
      </c>
      <c r="T24" s="51" t="s">
        <v>226</v>
      </c>
      <c r="U24" s="55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7"/>
    </row>
    <row r="25">
      <c r="A25" s="58">
        <v>24.0</v>
      </c>
      <c r="B25" s="48" t="s">
        <v>227</v>
      </c>
      <c r="C25" s="49" t="s">
        <v>29</v>
      </c>
      <c r="D25" s="50">
        <f t="shared" si="1"/>
        <v>0</v>
      </c>
      <c r="E25" s="50" t="s">
        <v>35</v>
      </c>
      <c r="F25" s="50">
        <v>2016.0</v>
      </c>
      <c r="G25" s="50" t="s">
        <v>46</v>
      </c>
      <c r="H25" s="50" t="s">
        <v>25</v>
      </c>
      <c r="I25" s="50" t="s">
        <v>26</v>
      </c>
      <c r="J25" s="50" t="s">
        <v>185</v>
      </c>
      <c r="K25" s="50" t="s">
        <v>17</v>
      </c>
      <c r="L25" s="50">
        <v>0.0</v>
      </c>
      <c r="M25" s="50">
        <v>62.0</v>
      </c>
      <c r="N25" s="50" t="s">
        <v>48</v>
      </c>
      <c r="O25" s="50" t="s">
        <v>22</v>
      </c>
      <c r="P25" s="50">
        <v>1.0</v>
      </c>
      <c r="Q25" s="50" t="s">
        <v>16</v>
      </c>
      <c r="R25" s="50">
        <v>0.0</v>
      </c>
      <c r="S25" s="50" t="s">
        <v>17</v>
      </c>
      <c r="T25" s="59"/>
      <c r="U25" s="55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7"/>
    </row>
    <row r="26">
      <c r="A26" s="47">
        <v>25.0</v>
      </c>
      <c r="B26" s="48" t="s">
        <v>228</v>
      </c>
      <c r="C26" s="49" t="s">
        <v>29</v>
      </c>
      <c r="D26" s="50">
        <f t="shared" si="1"/>
        <v>0</v>
      </c>
      <c r="E26" s="50" t="s">
        <v>64</v>
      </c>
      <c r="F26" s="50">
        <v>2016.0</v>
      </c>
      <c r="G26" s="50" t="s">
        <v>65</v>
      </c>
      <c r="H26" s="50" t="s">
        <v>25</v>
      </c>
      <c r="I26" s="50" t="s">
        <v>14</v>
      </c>
      <c r="J26" s="50" t="s">
        <v>185</v>
      </c>
      <c r="K26" s="50" t="s">
        <v>186</v>
      </c>
      <c r="L26" s="50">
        <v>0.0</v>
      </c>
      <c r="M26" s="50">
        <v>59.0</v>
      </c>
      <c r="N26" s="50" t="s">
        <v>15</v>
      </c>
      <c r="O26" s="50" t="s">
        <v>30</v>
      </c>
      <c r="P26" s="50">
        <v>0.0</v>
      </c>
      <c r="Q26" s="50" t="s">
        <v>16</v>
      </c>
      <c r="R26" s="50">
        <v>0.0</v>
      </c>
      <c r="S26" s="50" t="s">
        <v>22</v>
      </c>
      <c r="T26" s="51" t="s">
        <v>229</v>
      </c>
      <c r="U26" s="55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7"/>
    </row>
    <row r="27">
      <c r="A27" s="47">
        <v>26.0</v>
      </c>
      <c r="B27" s="48" t="s">
        <v>230</v>
      </c>
      <c r="C27" s="49" t="s">
        <v>193</v>
      </c>
      <c r="D27" s="50">
        <f t="shared" si="1"/>
        <v>0</v>
      </c>
      <c r="E27" s="50" t="s">
        <v>32</v>
      </c>
      <c r="F27" s="50">
        <v>2017.0</v>
      </c>
      <c r="G27" s="50" t="s">
        <v>56</v>
      </c>
      <c r="H27" s="50" t="s">
        <v>25</v>
      </c>
      <c r="I27" s="50" t="s">
        <v>66</v>
      </c>
      <c r="J27" s="50" t="s">
        <v>66</v>
      </c>
      <c r="K27" s="50" t="s">
        <v>17</v>
      </c>
      <c r="L27" s="50">
        <v>0.0</v>
      </c>
      <c r="M27" s="50">
        <v>63.0</v>
      </c>
      <c r="N27" s="50" t="s">
        <v>67</v>
      </c>
      <c r="O27" s="50" t="s">
        <v>30</v>
      </c>
      <c r="P27" s="50">
        <v>0.0</v>
      </c>
      <c r="Q27" s="50" t="s">
        <v>16</v>
      </c>
      <c r="R27" s="50">
        <v>0.0</v>
      </c>
      <c r="S27" s="50" t="s">
        <v>17</v>
      </c>
      <c r="T27" s="59"/>
      <c r="U27" s="55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7"/>
    </row>
    <row r="28">
      <c r="A28" s="58">
        <v>27.0</v>
      </c>
      <c r="B28" s="48" t="s">
        <v>231</v>
      </c>
      <c r="C28" s="49" t="s">
        <v>29</v>
      </c>
      <c r="D28" s="50">
        <f t="shared" si="1"/>
        <v>0</v>
      </c>
      <c r="E28" s="50" t="s">
        <v>35</v>
      </c>
      <c r="F28" s="50">
        <v>2017.0</v>
      </c>
      <c r="G28" s="50" t="s">
        <v>68</v>
      </c>
      <c r="H28" s="50" t="s">
        <v>25</v>
      </c>
      <c r="I28" s="50" t="s">
        <v>14</v>
      </c>
      <c r="J28" s="50" t="s">
        <v>185</v>
      </c>
      <c r="K28" s="50" t="s">
        <v>186</v>
      </c>
      <c r="L28" s="50">
        <v>0.0</v>
      </c>
      <c r="M28" s="50">
        <v>67.0</v>
      </c>
      <c r="N28" s="50" t="s">
        <v>48</v>
      </c>
      <c r="O28" s="50" t="s">
        <v>22</v>
      </c>
      <c r="P28" s="50">
        <v>1.0</v>
      </c>
      <c r="Q28" s="50" t="s">
        <v>16</v>
      </c>
      <c r="R28" s="50">
        <v>0.0</v>
      </c>
      <c r="S28" s="50" t="s">
        <v>22</v>
      </c>
      <c r="T28" s="51" t="s">
        <v>232</v>
      </c>
      <c r="U28" s="55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7"/>
    </row>
    <row r="29">
      <c r="A29" s="47">
        <v>28.0</v>
      </c>
      <c r="B29" s="48" t="s">
        <v>233</v>
      </c>
      <c r="C29" s="49" t="s">
        <v>29</v>
      </c>
      <c r="D29" s="50">
        <f t="shared" si="1"/>
        <v>0</v>
      </c>
      <c r="E29" s="50" t="s">
        <v>40</v>
      </c>
      <c r="F29" s="50">
        <v>2017.0</v>
      </c>
      <c r="G29" s="50" t="s">
        <v>69</v>
      </c>
      <c r="H29" s="50" t="s">
        <v>70</v>
      </c>
      <c r="I29" s="50" t="s">
        <v>71</v>
      </c>
      <c r="J29" s="50" t="s">
        <v>189</v>
      </c>
      <c r="K29" s="50" t="s">
        <v>186</v>
      </c>
      <c r="L29" s="50">
        <v>0.0</v>
      </c>
      <c r="M29" s="50">
        <v>24.0</v>
      </c>
      <c r="N29" s="50" t="s">
        <v>15</v>
      </c>
      <c r="O29" s="50" t="s">
        <v>30</v>
      </c>
      <c r="P29" s="50">
        <v>0.0</v>
      </c>
      <c r="Q29" s="50" t="s">
        <v>16</v>
      </c>
      <c r="R29" s="50">
        <v>0.0</v>
      </c>
      <c r="S29" s="50" t="s">
        <v>22</v>
      </c>
      <c r="T29" s="51" t="s">
        <v>234</v>
      </c>
      <c r="U29" s="55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7"/>
    </row>
    <row r="30">
      <c r="A30" s="47">
        <v>29.0</v>
      </c>
      <c r="B30" s="48" t="s">
        <v>235</v>
      </c>
      <c r="C30" s="49" t="s">
        <v>29</v>
      </c>
      <c r="D30" s="50">
        <f t="shared" si="1"/>
        <v>0</v>
      </c>
      <c r="E30" s="50" t="s">
        <v>40</v>
      </c>
      <c r="F30" s="50">
        <v>2017.0</v>
      </c>
      <c r="G30" s="50" t="s">
        <v>24</v>
      </c>
      <c r="H30" s="50" t="s">
        <v>25</v>
      </c>
      <c r="I30" s="50" t="s">
        <v>26</v>
      </c>
      <c r="J30" s="50" t="s">
        <v>185</v>
      </c>
      <c r="K30" s="50" t="s">
        <v>17</v>
      </c>
      <c r="L30" s="50">
        <v>0.0</v>
      </c>
      <c r="M30" s="50">
        <v>66.0</v>
      </c>
      <c r="N30" s="50" t="s">
        <v>37</v>
      </c>
      <c r="O30" s="50" t="s">
        <v>30</v>
      </c>
      <c r="P30" s="50">
        <v>0.0</v>
      </c>
      <c r="Q30" s="50" t="s">
        <v>16</v>
      </c>
      <c r="R30" s="50">
        <v>0.0</v>
      </c>
      <c r="S30" s="50" t="s">
        <v>17</v>
      </c>
      <c r="T30" s="59"/>
      <c r="U30" s="55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7"/>
    </row>
    <row r="31">
      <c r="A31" s="58">
        <v>30.0</v>
      </c>
      <c r="B31" s="48" t="s">
        <v>236</v>
      </c>
      <c r="C31" s="49" t="s">
        <v>184</v>
      </c>
      <c r="D31" s="50">
        <f t="shared" si="1"/>
        <v>1</v>
      </c>
      <c r="E31" s="50" t="s">
        <v>53</v>
      </c>
      <c r="F31" s="50">
        <v>2017.0</v>
      </c>
      <c r="G31" s="50" t="s">
        <v>12</v>
      </c>
      <c r="H31" s="50" t="s">
        <v>61</v>
      </c>
      <c r="I31" s="50" t="s">
        <v>21</v>
      </c>
      <c r="J31" s="50" t="s">
        <v>189</v>
      </c>
      <c r="K31" s="50" t="s">
        <v>186</v>
      </c>
      <c r="L31" s="50">
        <v>0.0</v>
      </c>
      <c r="M31" s="50">
        <v>57.0</v>
      </c>
      <c r="N31" s="50" t="s">
        <v>15</v>
      </c>
      <c r="O31" s="50" t="s">
        <v>30</v>
      </c>
      <c r="P31" s="50">
        <v>0.0</v>
      </c>
      <c r="Q31" s="50" t="s">
        <v>50</v>
      </c>
      <c r="R31" s="50">
        <v>1.0</v>
      </c>
      <c r="S31" s="50" t="s">
        <v>17</v>
      </c>
      <c r="T31" s="51" t="s">
        <v>237</v>
      </c>
      <c r="U31" s="55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7"/>
    </row>
    <row r="32">
      <c r="A32" s="47">
        <v>31.0</v>
      </c>
      <c r="B32" s="48" t="s">
        <v>238</v>
      </c>
      <c r="C32" s="49" t="s">
        <v>184</v>
      </c>
      <c r="D32" s="50">
        <f t="shared" si="1"/>
        <v>1</v>
      </c>
      <c r="E32" s="50" t="s">
        <v>11</v>
      </c>
      <c r="F32" s="50">
        <v>2017.0</v>
      </c>
      <c r="G32" s="50" t="s">
        <v>72</v>
      </c>
      <c r="H32" s="50" t="s">
        <v>73</v>
      </c>
      <c r="I32" s="50" t="s">
        <v>21</v>
      </c>
      <c r="J32" s="50" t="s">
        <v>189</v>
      </c>
      <c r="K32" s="50" t="s">
        <v>186</v>
      </c>
      <c r="L32" s="50">
        <v>0.0</v>
      </c>
      <c r="M32" s="50">
        <v>13.0</v>
      </c>
      <c r="N32" s="50" t="s">
        <v>15</v>
      </c>
      <c r="O32" s="50" t="s">
        <v>30</v>
      </c>
      <c r="P32" s="50">
        <v>0.0</v>
      </c>
      <c r="Q32" s="50" t="s">
        <v>16</v>
      </c>
      <c r="R32" s="50">
        <v>0.0</v>
      </c>
      <c r="S32" s="50" t="s">
        <v>17</v>
      </c>
      <c r="T32" s="51" t="s">
        <v>239</v>
      </c>
      <c r="U32" s="55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7"/>
    </row>
    <row r="33">
      <c r="A33" s="47">
        <v>32.0</v>
      </c>
      <c r="B33" s="48" t="s">
        <v>240</v>
      </c>
      <c r="C33" s="49" t="s">
        <v>184</v>
      </c>
      <c r="D33" s="50">
        <f t="shared" si="1"/>
        <v>1</v>
      </c>
      <c r="E33" s="50" t="s">
        <v>11</v>
      </c>
      <c r="F33" s="50">
        <v>2017.0</v>
      </c>
      <c r="G33" s="50" t="s">
        <v>74</v>
      </c>
      <c r="H33" s="50" t="s">
        <v>61</v>
      </c>
      <c r="I33" s="50" t="s">
        <v>14</v>
      </c>
      <c r="J33" s="50" t="s">
        <v>185</v>
      </c>
      <c r="K33" s="50" t="s">
        <v>186</v>
      </c>
      <c r="L33" s="50">
        <v>0.0</v>
      </c>
      <c r="M33" s="50">
        <v>65.0</v>
      </c>
      <c r="N33" s="50" t="s">
        <v>48</v>
      </c>
      <c r="O33" s="50" t="s">
        <v>22</v>
      </c>
      <c r="P33" s="50">
        <v>1.0</v>
      </c>
      <c r="Q33" s="50" t="s">
        <v>16</v>
      </c>
      <c r="R33" s="50">
        <v>0.0</v>
      </c>
      <c r="S33" s="50" t="s">
        <v>17</v>
      </c>
      <c r="T33" s="51" t="s">
        <v>241</v>
      </c>
      <c r="U33" s="55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7"/>
    </row>
    <row r="34">
      <c r="A34" s="58">
        <v>33.0</v>
      </c>
      <c r="B34" s="48" t="s">
        <v>242</v>
      </c>
      <c r="C34" s="49" t="s">
        <v>29</v>
      </c>
      <c r="D34" s="50">
        <f t="shared" si="1"/>
        <v>0</v>
      </c>
      <c r="E34" s="50" t="s">
        <v>40</v>
      </c>
      <c r="F34" s="50">
        <v>2018.0</v>
      </c>
      <c r="G34" s="50" t="s">
        <v>12</v>
      </c>
      <c r="H34" s="50" t="s">
        <v>25</v>
      </c>
      <c r="I34" s="50" t="s">
        <v>29</v>
      </c>
      <c r="J34" s="50" t="s">
        <v>189</v>
      </c>
      <c r="K34" s="50" t="s">
        <v>186</v>
      </c>
      <c r="L34" s="50">
        <v>0.0</v>
      </c>
      <c r="M34" s="50">
        <v>23.0</v>
      </c>
      <c r="N34" s="50" t="s">
        <v>75</v>
      </c>
      <c r="O34" s="50" t="s">
        <v>30</v>
      </c>
      <c r="P34" s="50">
        <v>0.0</v>
      </c>
      <c r="Q34" s="50" t="s">
        <v>16</v>
      </c>
      <c r="R34" s="50">
        <v>0.0</v>
      </c>
      <c r="S34" s="50" t="s">
        <v>22</v>
      </c>
      <c r="T34" s="51" t="s">
        <v>243</v>
      </c>
      <c r="U34" s="55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7"/>
    </row>
    <row r="35">
      <c r="A35" s="47">
        <v>34.0</v>
      </c>
      <c r="B35" s="48" t="s">
        <v>244</v>
      </c>
      <c r="C35" s="49" t="s">
        <v>184</v>
      </c>
      <c r="D35" s="50">
        <f t="shared" si="1"/>
        <v>1</v>
      </c>
      <c r="E35" s="50" t="s">
        <v>18</v>
      </c>
      <c r="F35" s="50">
        <v>2018.0</v>
      </c>
      <c r="G35" s="50" t="s">
        <v>76</v>
      </c>
      <c r="H35" s="50" t="s">
        <v>25</v>
      </c>
      <c r="I35" s="50" t="s">
        <v>77</v>
      </c>
      <c r="J35" s="50" t="s">
        <v>189</v>
      </c>
      <c r="K35" s="50" t="s">
        <v>186</v>
      </c>
      <c r="L35" s="50">
        <v>0.0</v>
      </c>
      <c r="M35" s="50">
        <v>57.0</v>
      </c>
      <c r="N35" s="50" t="s">
        <v>15</v>
      </c>
      <c r="O35" s="50" t="s">
        <v>30</v>
      </c>
      <c r="P35" s="50">
        <v>0.0</v>
      </c>
      <c r="Q35" s="50" t="s">
        <v>50</v>
      </c>
      <c r="R35" s="50">
        <v>1.0</v>
      </c>
      <c r="S35" s="50" t="s">
        <v>22</v>
      </c>
      <c r="T35" s="51" t="s">
        <v>245</v>
      </c>
      <c r="U35" s="55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7"/>
    </row>
    <row r="36">
      <c r="A36" s="47">
        <v>35.0</v>
      </c>
      <c r="B36" s="48" t="s">
        <v>246</v>
      </c>
      <c r="C36" s="49" t="s">
        <v>198</v>
      </c>
      <c r="D36" s="50">
        <f t="shared" si="1"/>
        <v>0</v>
      </c>
      <c r="E36" s="50" t="s">
        <v>31</v>
      </c>
      <c r="F36" s="50">
        <v>2019.0</v>
      </c>
      <c r="G36" s="50" t="s">
        <v>24</v>
      </c>
      <c r="H36" s="50" t="s">
        <v>78</v>
      </c>
      <c r="I36" s="50" t="s">
        <v>79</v>
      </c>
      <c r="J36" s="50" t="s">
        <v>189</v>
      </c>
      <c r="K36" s="50" t="s">
        <v>17</v>
      </c>
      <c r="L36" s="50">
        <v>0.0</v>
      </c>
      <c r="M36" s="50">
        <v>32.0</v>
      </c>
      <c r="N36" s="50" t="s">
        <v>48</v>
      </c>
      <c r="O36" s="50" t="s">
        <v>22</v>
      </c>
      <c r="P36" s="50">
        <v>1.0</v>
      </c>
      <c r="Q36" s="50" t="s">
        <v>16</v>
      </c>
      <c r="R36" s="50">
        <v>0.0</v>
      </c>
      <c r="S36" s="50" t="s">
        <v>17</v>
      </c>
      <c r="T36" s="59"/>
      <c r="U36" s="55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7"/>
    </row>
    <row r="37">
      <c r="A37" s="58">
        <v>36.0</v>
      </c>
      <c r="B37" s="48" t="s">
        <v>247</v>
      </c>
      <c r="C37" s="49" t="s">
        <v>184</v>
      </c>
      <c r="D37" s="50">
        <f t="shared" si="1"/>
        <v>1</v>
      </c>
      <c r="E37" s="50" t="s">
        <v>11</v>
      </c>
      <c r="F37" s="50">
        <v>2019.0</v>
      </c>
      <c r="G37" s="50" t="s">
        <v>12</v>
      </c>
      <c r="H37" s="50" t="s">
        <v>61</v>
      </c>
      <c r="I37" s="50" t="s">
        <v>80</v>
      </c>
      <c r="J37" s="50" t="s">
        <v>189</v>
      </c>
      <c r="K37" s="50" t="s">
        <v>186</v>
      </c>
      <c r="L37" s="50">
        <v>0.0</v>
      </c>
      <c r="M37" s="50">
        <v>39.0</v>
      </c>
      <c r="N37" s="50" t="s">
        <v>15</v>
      </c>
      <c r="O37" s="50" t="s">
        <v>30</v>
      </c>
      <c r="P37" s="50">
        <v>0.0</v>
      </c>
      <c r="Q37" s="50" t="s">
        <v>16</v>
      </c>
      <c r="R37" s="50">
        <v>0.0</v>
      </c>
      <c r="S37" s="50" t="s">
        <v>17</v>
      </c>
      <c r="T37" s="51" t="s">
        <v>248</v>
      </c>
      <c r="U37" s="55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7"/>
    </row>
    <row r="38">
      <c r="A38" s="47">
        <v>37.0</v>
      </c>
      <c r="B38" s="48" t="s">
        <v>249</v>
      </c>
      <c r="C38" s="49" t="s">
        <v>193</v>
      </c>
      <c r="D38" s="50">
        <f t="shared" si="1"/>
        <v>0</v>
      </c>
      <c r="E38" s="50" t="s">
        <v>55</v>
      </c>
      <c r="F38" s="50">
        <v>2019.0</v>
      </c>
      <c r="G38" s="50" t="s">
        <v>24</v>
      </c>
      <c r="H38" s="50" t="s">
        <v>25</v>
      </c>
      <c r="I38" s="50" t="s">
        <v>54</v>
      </c>
      <c r="J38" s="50" t="s">
        <v>189</v>
      </c>
      <c r="K38" s="50" t="s">
        <v>17</v>
      </c>
      <c r="L38" s="50">
        <v>0.0</v>
      </c>
      <c r="M38" s="50">
        <v>63.0</v>
      </c>
      <c r="N38" s="50" t="s">
        <v>81</v>
      </c>
      <c r="O38" s="50" t="s">
        <v>30</v>
      </c>
      <c r="P38" s="50">
        <v>0.0</v>
      </c>
      <c r="Q38" s="50" t="s">
        <v>50</v>
      </c>
      <c r="R38" s="50">
        <v>1.0</v>
      </c>
      <c r="S38" s="50" t="s">
        <v>17</v>
      </c>
      <c r="T38" s="51" t="s">
        <v>250</v>
      </c>
      <c r="U38" s="55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7"/>
    </row>
    <row r="39">
      <c r="A39" s="47">
        <v>38.0</v>
      </c>
      <c r="B39" s="48" t="s">
        <v>251</v>
      </c>
      <c r="C39" s="49" t="s">
        <v>198</v>
      </c>
      <c r="D39" s="50">
        <f t="shared" si="1"/>
        <v>0</v>
      </c>
      <c r="E39" s="50" t="s">
        <v>31</v>
      </c>
      <c r="F39" s="50">
        <v>2019.0</v>
      </c>
      <c r="G39" s="50" t="s">
        <v>82</v>
      </c>
      <c r="H39" s="50" t="s">
        <v>83</v>
      </c>
      <c r="I39" s="50" t="s">
        <v>84</v>
      </c>
      <c r="J39" s="50" t="s">
        <v>252</v>
      </c>
      <c r="K39" s="50" t="s">
        <v>186</v>
      </c>
      <c r="L39" s="50">
        <v>0.0</v>
      </c>
      <c r="M39" s="50">
        <v>16.0</v>
      </c>
      <c r="N39" s="50" t="s">
        <v>48</v>
      </c>
      <c r="O39" s="50" t="s">
        <v>22</v>
      </c>
      <c r="P39" s="50">
        <v>1.0</v>
      </c>
      <c r="Q39" s="50" t="s">
        <v>16</v>
      </c>
      <c r="R39" s="50">
        <v>0.0</v>
      </c>
      <c r="S39" s="50" t="s">
        <v>30</v>
      </c>
      <c r="T39" s="51" t="s">
        <v>253</v>
      </c>
      <c r="U39" s="55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7"/>
    </row>
    <row r="40">
      <c r="A40" s="58">
        <v>39.0</v>
      </c>
      <c r="B40" s="48" t="s">
        <v>254</v>
      </c>
      <c r="C40" s="49" t="s">
        <v>184</v>
      </c>
      <c r="D40" s="50">
        <f t="shared" si="1"/>
        <v>1</v>
      </c>
      <c r="E40" s="50" t="s">
        <v>11</v>
      </c>
      <c r="F40" s="50">
        <v>2019.0</v>
      </c>
      <c r="G40" s="50" t="s">
        <v>24</v>
      </c>
      <c r="H40" s="50" t="s">
        <v>25</v>
      </c>
      <c r="I40" s="50" t="s">
        <v>66</v>
      </c>
      <c r="J40" s="50" t="s">
        <v>66</v>
      </c>
      <c r="K40" s="50" t="s">
        <v>17</v>
      </c>
      <c r="L40" s="50">
        <v>0.0</v>
      </c>
      <c r="M40" s="50">
        <v>31.0</v>
      </c>
      <c r="N40" s="50" t="s">
        <v>15</v>
      </c>
      <c r="O40" s="50" t="s">
        <v>30</v>
      </c>
      <c r="P40" s="50">
        <v>0.0</v>
      </c>
      <c r="Q40" s="50" t="s">
        <v>16</v>
      </c>
      <c r="R40" s="50">
        <v>0.0</v>
      </c>
      <c r="S40" s="50" t="s">
        <v>17</v>
      </c>
      <c r="T40" s="59"/>
      <c r="U40" s="55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7"/>
    </row>
    <row r="41">
      <c r="A41" s="47">
        <v>40.0</v>
      </c>
      <c r="B41" s="48" t="s">
        <v>255</v>
      </c>
      <c r="C41" s="49" t="s">
        <v>184</v>
      </c>
      <c r="D41" s="50">
        <f t="shared" si="1"/>
        <v>1</v>
      </c>
      <c r="E41" s="50" t="s">
        <v>53</v>
      </c>
      <c r="F41" s="50">
        <v>2019.0</v>
      </c>
      <c r="G41" s="50" t="s">
        <v>24</v>
      </c>
      <c r="H41" s="50" t="s">
        <v>25</v>
      </c>
      <c r="I41" s="50" t="s">
        <v>29</v>
      </c>
      <c r="J41" s="50" t="s">
        <v>189</v>
      </c>
      <c r="K41" s="50" t="s">
        <v>186</v>
      </c>
      <c r="L41" s="50">
        <v>0.0</v>
      </c>
      <c r="M41" s="50">
        <v>37.0</v>
      </c>
      <c r="N41" s="50" t="s">
        <v>15</v>
      </c>
      <c r="O41" s="50" t="s">
        <v>30</v>
      </c>
      <c r="P41" s="50">
        <v>0.0</v>
      </c>
      <c r="Q41" s="50" t="s">
        <v>16</v>
      </c>
      <c r="R41" s="50">
        <v>0.0</v>
      </c>
      <c r="S41" s="50" t="s">
        <v>30</v>
      </c>
      <c r="T41" s="51" t="s">
        <v>256</v>
      </c>
      <c r="U41" s="55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7"/>
    </row>
    <row r="42">
      <c r="A42" s="47">
        <v>41.0</v>
      </c>
      <c r="B42" s="48" t="s">
        <v>257</v>
      </c>
      <c r="C42" s="49" t="s">
        <v>184</v>
      </c>
      <c r="D42" s="50">
        <f t="shared" si="1"/>
        <v>1</v>
      </c>
      <c r="E42" s="50" t="s">
        <v>18</v>
      </c>
      <c r="F42" s="50">
        <v>2019.0</v>
      </c>
      <c r="G42" s="50" t="s">
        <v>85</v>
      </c>
      <c r="H42" s="50" t="s">
        <v>61</v>
      </c>
      <c r="I42" s="50" t="s">
        <v>21</v>
      </c>
      <c r="J42" s="50" t="s">
        <v>189</v>
      </c>
      <c r="K42" s="50" t="s">
        <v>186</v>
      </c>
      <c r="L42" s="50">
        <v>0.0</v>
      </c>
      <c r="M42" s="50">
        <v>71.0</v>
      </c>
      <c r="N42" s="50" t="s">
        <v>48</v>
      </c>
      <c r="O42" s="50" t="s">
        <v>22</v>
      </c>
      <c r="P42" s="50">
        <v>1.0</v>
      </c>
      <c r="Q42" s="50" t="s">
        <v>16</v>
      </c>
      <c r="R42" s="50">
        <v>0.0</v>
      </c>
      <c r="S42" s="50" t="s">
        <v>17</v>
      </c>
      <c r="T42" s="51" t="s">
        <v>258</v>
      </c>
      <c r="U42" s="55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7"/>
    </row>
    <row r="43">
      <c r="A43" s="58">
        <v>42.0</v>
      </c>
      <c r="B43" s="60"/>
      <c r="C43" s="49" t="s">
        <v>198</v>
      </c>
      <c r="D43" s="50">
        <f t="shared" si="1"/>
        <v>0</v>
      </c>
      <c r="E43" s="50" t="s">
        <v>58</v>
      </c>
      <c r="F43" s="50">
        <v>2019.0</v>
      </c>
      <c r="G43" s="50" t="s">
        <v>86</v>
      </c>
      <c r="H43" s="50" t="s">
        <v>25</v>
      </c>
      <c r="I43" s="50" t="s">
        <v>14</v>
      </c>
      <c r="J43" s="50" t="s">
        <v>185</v>
      </c>
      <c r="K43" s="50" t="s">
        <v>259</v>
      </c>
      <c r="L43" s="50">
        <v>0.0</v>
      </c>
      <c r="M43" s="50">
        <v>78.0</v>
      </c>
      <c r="N43" s="50" t="s">
        <v>15</v>
      </c>
      <c r="O43" s="50" t="s">
        <v>30</v>
      </c>
      <c r="P43" s="50">
        <v>0.0</v>
      </c>
      <c r="Q43" s="50" t="s">
        <v>16</v>
      </c>
      <c r="R43" s="50">
        <v>0.0</v>
      </c>
      <c r="S43" s="50" t="s">
        <v>22</v>
      </c>
      <c r="T43" s="51" t="s">
        <v>260</v>
      </c>
      <c r="U43" s="55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7"/>
    </row>
    <row r="44">
      <c r="A44" s="47">
        <v>43.0</v>
      </c>
      <c r="B44" s="48" t="s">
        <v>261</v>
      </c>
      <c r="C44" s="49" t="s">
        <v>29</v>
      </c>
      <c r="D44" s="50">
        <f t="shared" si="1"/>
        <v>0</v>
      </c>
      <c r="E44" s="50" t="s">
        <v>40</v>
      </c>
      <c r="F44" s="50">
        <v>2020.0</v>
      </c>
      <c r="G44" s="50" t="s">
        <v>46</v>
      </c>
      <c r="H44" s="50" t="s">
        <v>25</v>
      </c>
      <c r="I44" s="50" t="s">
        <v>66</v>
      </c>
      <c r="J44" s="50" t="s">
        <v>66</v>
      </c>
      <c r="K44" s="50" t="s">
        <v>17</v>
      </c>
      <c r="L44" s="50">
        <v>0.0</v>
      </c>
      <c r="M44" s="50">
        <v>60.0</v>
      </c>
      <c r="N44" s="50" t="s">
        <v>15</v>
      </c>
      <c r="O44" s="50" t="s">
        <v>30</v>
      </c>
      <c r="P44" s="50">
        <v>0.0</v>
      </c>
      <c r="Q44" s="50" t="s">
        <v>16</v>
      </c>
      <c r="R44" s="50">
        <v>0.0</v>
      </c>
      <c r="S44" s="50" t="s">
        <v>17</v>
      </c>
      <c r="T44" s="59"/>
      <c r="U44" s="55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7"/>
    </row>
    <row r="45">
      <c r="A45" s="47">
        <v>44.0</v>
      </c>
      <c r="B45" s="48" t="s">
        <v>262</v>
      </c>
      <c r="C45" s="49" t="s">
        <v>29</v>
      </c>
      <c r="D45" s="50">
        <f t="shared" si="1"/>
        <v>0</v>
      </c>
      <c r="E45" s="50" t="s">
        <v>40</v>
      </c>
      <c r="F45" s="50">
        <v>2020.0</v>
      </c>
      <c r="G45" s="59"/>
      <c r="H45" s="50" t="s">
        <v>44</v>
      </c>
      <c r="I45" s="50" t="s">
        <v>29</v>
      </c>
      <c r="J45" s="50" t="s">
        <v>189</v>
      </c>
      <c r="K45" s="50" t="s">
        <v>186</v>
      </c>
      <c r="L45" s="50">
        <v>0.0</v>
      </c>
      <c r="M45" s="50">
        <v>34.0</v>
      </c>
      <c r="N45" s="61" t="s">
        <v>17</v>
      </c>
      <c r="O45" s="50" t="s">
        <v>17</v>
      </c>
      <c r="P45" s="50">
        <v>1.0</v>
      </c>
      <c r="Q45" s="50" t="s">
        <v>16</v>
      </c>
      <c r="R45" s="50">
        <v>0.0</v>
      </c>
      <c r="S45" s="50" t="s">
        <v>17</v>
      </c>
      <c r="T45" s="59"/>
      <c r="U45" s="55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7"/>
    </row>
    <row r="46">
      <c r="A46" s="58">
        <v>45.0</v>
      </c>
      <c r="B46" s="48" t="s">
        <v>263</v>
      </c>
      <c r="C46" s="49" t="s">
        <v>29</v>
      </c>
      <c r="D46" s="50">
        <f t="shared" si="1"/>
        <v>0</v>
      </c>
      <c r="E46" s="50" t="s">
        <v>40</v>
      </c>
      <c r="F46" s="50">
        <v>2020.0</v>
      </c>
      <c r="G46" s="50" t="s">
        <v>43</v>
      </c>
      <c r="H46" s="50" t="s">
        <v>25</v>
      </c>
      <c r="I46" s="50" t="s">
        <v>87</v>
      </c>
      <c r="J46" s="50" t="s">
        <v>252</v>
      </c>
      <c r="K46" s="50" t="s">
        <v>186</v>
      </c>
      <c r="L46" s="50">
        <v>0.0</v>
      </c>
      <c r="M46" s="50">
        <v>40.0</v>
      </c>
      <c r="N46" s="50" t="s">
        <v>60</v>
      </c>
      <c r="O46" s="50" t="s">
        <v>30</v>
      </c>
      <c r="P46" s="50">
        <v>0.0</v>
      </c>
      <c r="Q46" s="50" t="s">
        <v>16</v>
      </c>
      <c r="R46" s="50">
        <v>0.0</v>
      </c>
      <c r="S46" s="50" t="s">
        <v>17</v>
      </c>
      <c r="T46" s="51" t="s">
        <v>264</v>
      </c>
      <c r="U46" s="55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7"/>
    </row>
    <row r="47">
      <c r="A47" s="47">
        <v>46.0</v>
      </c>
      <c r="B47" s="60"/>
      <c r="C47" s="49" t="s">
        <v>29</v>
      </c>
      <c r="D47" s="50">
        <f t="shared" si="1"/>
        <v>0</v>
      </c>
      <c r="E47" s="50" t="s">
        <v>40</v>
      </c>
      <c r="F47" s="50">
        <v>2020.0</v>
      </c>
      <c r="G47" s="50" t="s">
        <v>88</v>
      </c>
      <c r="H47" s="50" t="s">
        <v>25</v>
      </c>
      <c r="I47" s="50" t="s">
        <v>29</v>
      </c>
      <c r="J47" s="50" t="s">
        <v>189</v>
      </c>
      <c r="K47" s="50" t="s">
        <v>186</v>
      </c>
      <c r="L47" s="50">
        <v>0.0</v>
      </c>
      <c r="M47" s="50" t="s">
        <v>17</v>
      </c>
      <c r="N47" s="50" t="s">
        <v>17</v>
      </c>
      <c r="O47" s="50" t="s">
        <v>30</v>
      </c>
      <c r="P47" s="50">
        <v>0.0</v>
      </c>
      <c r="Q47" s="50" t="s">
        <v>16</v>
      </c>
      <c r="R47" s="50">
        <v>0.0</v>
      </c>
      <c r="S47" s="50" t="s">
        <v>22</v>
      </c>
      <c r="T47" s="51" t="s">
        <v>265</v>
      </c>
      <c r="U47" s="55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7"/>
    </row>
    <row r="48">
      <c r="A48" s="47">
        <v>47.0</v>
      </c>
      <c r="B48" s="60"/>
      <c r="C48" s="49" t="s">
        <v>29</v>
      </c>
      <c r="D48" s="50">
        <f t="shared" si="1"/>
        <v>0</v>
      </c>
      <c r="E48" s="50" t="s">
        <v>40</v>
      </c>
      <c r="F48" s="50">
        <v>2020.0</v>
      </c>
      <c r="G48" s="50" t="s">
        <v>89</v>
      </c>
      <c r="H48" s="50" t="s">
        <v>44</v>
      </c>
      <c r="I48" s="50" t="s">
        <v>29</v>
      </c>
      <c r="J48" s="50" t="s">
        <v>189</v>
      </c>
      <c r="K48" s="50" t="s">
        <v>186</v>
      </c>
      <c r="L48" s="50">
        <v>0.0</v>
      </c>
      <c r="M48" s="50" t="s">
        <v>17</v>
      </c>
      <c r="N48" s="50" t="s">
        <v>15</v>
      </c>
      <c r="O48" s="50" t="s">
        <v>30</v>
      </c>
      <c r="P48" s="50">
        <v>0.0</v>
      </c>
      <c r="Q48" s="50" t="s">
        <v>16</v>
      </c>
      <c r="R48" s="50">
        <v>0.0</v>
      </c>
      <c r="S48" s="50" t="s">
        <v>17</v>
      </c>
      <c r="T48" s="51" t="s">
        <v>266</v>
      </c>
      <c r="U48" s="55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7"/>
    </row>
    <row r="49">
      <c r="A49" s="58">
        <v>48.0</v>
      </c>
      <c r="B49" s="48" t="s">
        <v>267</v>
      </c>
      <c r="C49" s="49" t="s">
        <v>184</v>
      </c>
      <c r="D49" s="50">
        <f t="shared" si="1"/>
        <v>1</v>
      </c>
      <c r="E49" s="50" t="s">
        <v>53</v>
      </c>
      <c r="F49" s="50">
        <v>2021.0</v>
      </c>
      <c r="G49" s="50" t="s">
        <v>90</v>
      </c>
      <c r="H49" s="50" t="s">
        <v>78</v>
      </c>
      <c r="I49" s="50" t="s">
        <v>79</v>
      </c>
      <c r="J49" s="50" t="s">
        <v>189</v>
      </c>
      <c r="K49" s="50" t="s">
        <v>186</v>
      </c>
      <c r="L49" s="50">
        <v>0.0</v>
      </c>
      <c r="M49" s="50">
        <v>54.0</v>
      </c>
      <c r="N49" s="50" t="s">
        <v>91</v>
      </c>
      <c r="O49" s="50" t="s">
        <v>30</v>
      </c>
      <c r="P49" s="50">
        <v>0.0</v>
      </c>
      <c r="Q49" s="50" t="s">
        <v>16</v>
      </c>
      <c r="R49" s="50">
        <v>0.0</v>
      </c>
      <c r="S49" s="50" t="s">
        <v>30</v>
      </c>
      <c r="T49" s="51" t="s">
        <v>268</v>
      </c>
      <c r="U49" s="55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7"/>
    </row>
    <row r="50">
      <c r="A50" s="47">
        <v>49.0</v>
      </c>
      <c r="B50" s="48" t="s">
        <v>269</v>
      </c>
      <c r="C50" s="49" t="s">
        <v>193</v>
      </c>
      <c r="D50" s="50">
        <f t="shared" si="1"/>
        <v>0</v>
      </c>
      <c r="E50" s="50" t="s">
        <v>23</v>
      </c>
      <c r="F50" s="50">
        <v>2021.0</v>
      </c>
      <c r="G50" s="50" t="s">
        <v>92</v>
      </c>
      <c r="H50" s="50" t="s">
        <v>25</v>
      </c>
      <c r="I50" s="50" t="s">
        <v>14</v>
      </c>
      <c r="J50" s="50" t="s">
        <v>185</v>
      </c>
      <c r="K50" s="50" t="s">
        <v>186</v>
      </c>
      <c r="L50" s="50">
        <v>0.0</v>
      </c>
      <c r="M50" s="50">
        <v>66.0</v>
      </c>
      <c r="N50" s="50" t="s">
        <v>75</v>
      </c>
      <c r="O50" s="50" t="s">
        <v>30</v>
      </c>
      <c r="P50" s="50">
        <v>0.0</v>
      </c>
      <c r="Q50" s="50" t="s">
        <v>16</v>
      </c>
      <c r="R50" s="50">
        <v>0.0</v>
      </c>
      <c r="S50" s="50" t="s">
        <v>22</v>
      </c>
      <c r="T50" s="51" t="s">
        <v>270</v>
      </c>
      <c r="U50" s="55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7"/>
    </row>
    <row r="51">
      <c r="A51" s="47">
        <v>50.0</v>
      </c>
      <c r="B51" s="48" t="s">
        <v>271</v>
      </c>
      <c r="C51" s="49" t="s">
        <v>193</v>
      </c>
      <c r="D51" s="50">
        <f t="shared" si="1"/>
        <v>0</v>
      </c>
      <c r="E51" s="50" t="s">
        <v>55</v>
      </c>
      <c r="F51" s="50">
        <v>2021.0</v>
      </c>
      <c r="G51" s="50" t="s">
        <v>93</v>
      </c>
      <c r="H51" s="50" t="s">
        <v>25</v>
      </c>
      <c r="I51" s="50" t="s">
        <v>94</v>
      </c>
      <c r="J51" s="50" t="s">
        <v>189</v>
      </c>
      <c r="K51" s="50" t="s">
        <v>186</v>
      </c>
      <c r="L51" s="50">
        <v>0.0</v>
      </c>
      <c r="M51" s="50">
        <v>50.0</v>
      </c>
      <c r="N51" s="50" t="s">
        <v>48</v>
      </c>
      <c r="O51" s="50" t="s">
        <v>22</v>
      </c>
      <c r="P51" s="50">
        <v>1.0</v>
      </c>
      <c r="Q51" s="50" t="s">
        <v>16</v>
      </c>
      <c r="R51" s="50">
        <v>0.0</v>
      </c>
      <c r="S51" s="50" t="s">
        <v>30</v>
      </c>
      <c r="T51" s="51" t="s">
        <v>270</v>
      </c>
      <c r="U51" s="55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7"/>
    </row>
    <row r="52">
      <c r="A52" s="58">
        <v>51.0</v>
      </c>
      <c r="B52" s="48" t="s">
        <v>272</v>
      </c>
      <c r="C52" s="49" t="s">
        <v>184</v>
      </c>
      <c r="D52" s="50">
        <f t="shared" si="1"/>
        <v>1</v>
      </c>
      <c r="E52" s="50" t="s">
        <v>11</v>
      </c>
      <c r="F52" s="50">
        <v>2021.0</v>
      </c>
      <c r="G52" s="50" t="s">
        <v>95</v>
      </c>
      <c r="H52" s="50" t="s">
        <v>25</v>
      </c>
      <c r="I52" s="50" t="s">
        <v>96</v>
      </c>
      <c r="J52" s="50" t="s">
        <v>189</v>
      </c>
      <c r="K52" s="50" t="s">
        <v>190</v>
      </c>
      <c r="L52" s="50">
        <v>1.0</v>
      </c>
      <c r="M52" s="50">
        <v>66.0</v>
      </c>
      <c r="N52" s="50" t="s">
        <v>15</v>
      </c>
      <c r="O52" s="50" t="s">
        <v>30</v>
      </c>
      <c r="P52" s="50">
        <v>0.0</v>
      </c>
      <c r="Q52" s="50" t="s">
        <v>16</v>
      </c>
      <c r="R52" s="50">
        <v>0.0</v>
      </c>
      <c r="S52" s="50" t="s">
        <v>30</v>
      </c>
      <c r="T52" s="51" t="s">
        <v>273</v>
      </c>
      <c r="U52" s="55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7"/>
    </row>
    <row r="53">
      <c r="A53" s="47">
        <v>52.0</v>
      </c>
      <c r="B53" s="60"/>
      <c r="C53" s="49" t="s">
        <v>29</v>
      </c>
      <c r="D53" s="50">
        <f t="shared" si="1"/>
        <v>0</v>
      </c>
      <c r="E53" s="50" t="s">
        <v>40</v>
      </c>
      <c r="F53" s="50">
        <v>2021.0</v>
      </c>
      <c r="G53" s="50" t="s">
        <v>97</v>
      </c>
      <c r="H53" s="50" t="s">
        <v>25</v>
      </c>
      <c r="I53" s="50" t="s">
        <v>14</v>
      </c>
      <c r="J53" s="50" t="s">
        <v>185</v>
      </c>
      <c r="K53" s="50" t="s">
        <v>186</v>
      </c>
      <c r="L53" s="50">
        <v>0.0</v>
      </c>
      <c r="M53" s="50">
        <v>18.0</v>
      </c>
      <c r="N53" s="50" t="s">
        <v>45</v>
      </c>
      <c r="O53" s="50" t="s">
        <v>30</v>
      </c>
      <c r="P53" s="50">
        <v>0.0</v>
      </c>
      <c r="Q53" s="50" t="s">
        <v>16</v>
      </c>
      <c r="R53" s="50">
        <v>0.0</v>
      </c>
      <c r="S53" s="50" t="s">
        <v>22</v>
      </c>
      <c r="T53" s="51" t="s">
        <v>274</v>
      </c>
      <c r="U53" s="55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7"/>
    </row>
    <row r="54">
      <c r="A54" s="47">
        <v>53.0</v>
      </c>
      <c r="B54" s="60"/>
      <c r="C54" s="49" t="s">
        <v>29</v>
      </c>
      <c r="D54" s="50">
        <f t="shared" si="1"/>
        <v>0</v>
      </c>
      <c r="E54" s="50" t="s">
        <v>35</v>
      </c>
      <c r="F54" s="50">
        <v>2021.0</v>
      </c>
      <c r="G54" s="50" t="s">
        <v>98</v>
      </c>
      <c r="H54" s="50" t="s">
        <v>25</v>
      </c>
      <c r="I54" s="50" t="s">
        <v>14</v>
      </c>
      <c r="J54" s="50" t="s">
        <v>185</v>
      </c>
      <c r="K54" s="50" t="s">
        <v>259</v>
      </c>
      <c r="L54" s="50">
        <v>0.0</v>
      </c>
      <c r="M54" s="50">
        <v>53.0</v>
      </c>
      <c r="N54" s="50" t="s">
        <v>15</v>
      </c>
      <c r="O54" s="50" t="s">
        <v>30</v>
      </c>
      <c r="P54" s="50">
        <v>0.0</v>
      </c>
      <c r="Q54" s="50" t="s">
        <v>16</v>
      </c>
      <c r="R54" s="50">
        <v>0.0</v>
      </c>
      <c r="S54" s="50" t="s">
        <v>22</v>
      </c>
      <c r="T54" s="51" t="s">
        <v>275</v>
      </c>
      <c r="U54" s="55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7"/>
    </row>
    <row r="55">
      <c r="A55" s="58">
        <v>54.0</v>
      </c>
      <c r="B55" s="60"/>
      <c r="C55" s="49" t="s">
        <v>193</v>
      </c>
      <c r="D55" s="50">
        <f t="shared" si="1"/>
        <v>0</v>
      </c>
      <c r="E55" s="50" t="s">
        <v>32</v>
      </c>
      <c r="F55" s="50">
        <v>2021.0</v>
      </c>
      <c r="G55" s="50" t="s">
        <v>99</v>
      </c>
      <c r="H55" s="50" t="s">
        <v>25</v>
      </c>
      <c r="I55" s="50" t="s">
        <v>14</v>
      </c>
      <c r="J55" s="50" t="s">
        <v>185</v>
      </c>
      <c r="K55" s="50" t="s">
        <v>276</v>
      </c>
      <c r="L55" s="50">
        <v>0.0</v>
      </c>
      <c r="M55" s="50">
        <v>61.0</v>
      </c>
      <c r="N55" s="50" t="s">
        <v>15</v>
      </c>
      <c r="O55" s="50" t="s">
        <v>30</v>
      </c>
      <c r="P55" s="50">
        <v>0.0</v>
      </c>
      <c r="Q55" s="50" t="s">
        <v>16</v>
      </c>
      <c r="R55" s="50">
        <v>0.0</v>
      </c>
      <c r="S55" s="50" t="s">
        <v>22</v>
      </c>
      <c r="T55" s="51" t="s">
        <v>277</v>
      </c>
      <c r="U55" s="55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7"/>
    </row>
    <row r="56">
      <c r="A56" s="47">
        <v>55.0</v>
      </c>
      <c r="B56" s="60"/>
      <c r="C56" s="49" t="s">
        <v>193</v>
      </c>
      <c r="D56" s="50">
        <f t="shared" si="1"/>
        <v>0</v>
      </c>
      <c r="E56" s="50" t="s">
        <v>58</v>
      </c>
      <c r="F56" s="50">
        <v>2021.0</v>
      </c>
      <c r="G56" s="50" t="s">
        <v>100</v>
      </c>
      <c r="H56" s="50" t="s">
        <v>66</v>
      </c>
      <c r="I56" s="50" t="s">
        <v>66</v>
      </c>
      <c r="J56" s="50" t="s">
        <v>66</v>
      </c>
      <c r="K56" s="50" t="s">
        <v>17</v>
      </c>
      <c r="L56" s="50">
        <v>0.0</v>
      </c>
      <c r="M56" s="50">
        <v>43.0</v>
      </c>
      <c r="N56" s="50" t="s">
        <v>45</v>
      </c>
      <c r="O56" s="50" t="s">
        <v>30</v>
      </c>
      <c r="P56" s="50">
        <v>0.0</v>
      </c>
      <c r="Q56" s="50" t="s">
        <v>16</v>
      </c>
      <c r="R56" s="50">
        <v>0.0</v>
      </c>
      <c r="S56" s="50" t="s">
        <v>30</v>
      </c>
      <c r="T56" s="51" t="s">
        <v>278</v>
      </c>
      <c r="U56" s="55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7"/>
    </row>
    <row r="57">
      <c r="A57" s="47">
        <v>56.0</v>
      </c>
      <c r="B57" s="48" t="s">
        <v>279</v>
      </c>
      <c r="C57" s="49" t="s">
        <v>193</v>
      </c>
      <c r="D57" s="50">
        <f t="shared" si="1"/>
        <v>0</v>
      </c>
      <c r="E57" s="50" t="s">
        <v>23</v>
      </c>
      <c r="F57" s="50">
        <v>2022.0</v>
      </c>
      <c r="G57" s="50" t="s">
        <v>92</v>
      </c>
      <c r="H57" s="50" t="s">
        <v>25</v>
      </c>
      <c r="I57" s="50" t="s">
        <v>14</v>
      </c>
      <c r="J57" s="50" t="s">
        <v>185</v>
      </c>
      <c r="K57" s="50" t="s">
        <v>276</v>
      </c>
      <c r="L57" s="50">
        <v>0.0</v>
      </c>
      <c r="M57" s="50">
        <v>46.0</v>
      </c>
      <c r="N57" s="50" t="s">
        <v>101</v>
      </c>
      <c r="O57" s="50" t="s">
        <v>30</v>
      </c>
      <c r="P57" s="50">
        <v>0.0</v>
      </c>
      <c r="Q57" s="50" t="s">
        <v>16</v>
      </c>
      <c r="R57" s="50">
        <v>0.0</v>
      </c>
      <c r="S57" s="50" t="s">
        <v>30</v>
      </c>
      <c r="T57" s="51" t="s">
        <v>280</v>
      </c>
      <c r="U57" s="55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7"/>
    </row>
    <row r="58">
      <c r="A58" s="58">
        <v>57.0</v>
      </c>
      <c r="B58" s="48" t="s">
        <v>281</v>
      </c>
      <c r="C58" s="49" t="s">
        <v>193</v>
      </c>
      <c r="D58" s="50">
        <f t="shared" si="1"/>
        <v>0</v>
      </c>
      <c r="E58" s="50" t="s">
        <v>55</v>
      </c>
      <c r="F58" s="50">
        <v>2022.0</v>
      </c>
      <c r="G58" s="50" t="s">
        <v>102</v>
      </c>
      <c r="H58" s="50" t="s">
        <v>25</v>
      </c>
      <c r="I58" s="50" t="s">
        <v>96</v>
      </c>
      <c r="J58" s="50" t="s">
        <v>189</v>
      </c>
      <c r="K58" s="50" t="s">
        <v>190</v>
      </c>
      <c r="L58" s="50">
        <v>1.0</v>
      </c>
      <c r="M58" s="50">
        <v>53.0</v>
      </c>
      <c r="N58" s="50" t="s">
        <v>15</v>
      </c>
      <c r="O58" s="50" t="s">
        <v>30</v>
      </c>
      <c r="P58" s="50">
        <v>0.0</v>
      </c>
      <c r="Q58" s="50" t="s">
        <v>16</v>
      </c>
      <c r="R58" s="50">
        <v>0.0</v>
      </c>
      <c r="S58" s="50" t="s">
        <v>30</v>
      </c>
      <c r="T58" s="51" t="s">
        <v>280</v>
      </c>
      <c r="U58" s="55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7"/>
    </row>
    <row r="59">
      <c r="A59" s="47">
        <v>58.0</v>
      </c>
      <c r="B59" s="48" t="s">
        <v>282</v>
      </c>
      <c r="C59" s="49" t="s">
        <v>184</v>
      </c>
      <c r="D59" s="50">
        <f t="shared" si="1"/>
        <v>1</v>
      </c>
      <c r="E59" s="50" t="s">
        <v>18</v>
      </c>
      <c r="F59" s="50">
        <v>2022.0</v>
      </c>
      <c r="G59" s="50" t="s">
        <v>103</v>
      </c>
      <c r="H59" s="50" t="s">
        <v>25</v>
      </c>
      <c r="I59" s="50" t="s">
        <v>29</v>
      </c>
      <c r="J59" s="50" t="s">
        <v>189</v>
      </c>
      <c r="K59" s="50" t="s">
        <v>259</v>
      </c>
      <c r="L59" s="50">
        <v>0.0</v>
      </c>
      <c r="M59" s="50">
        <v>59.0</v>
      </c>
      <c r="N59" s="50" t="s">
        <v>48</v>
      </c>
      <c r="O59" s="50" t="s">
        <v>22</v>
      </c>
      <c r="P59" s="50">
        <v>1.0</v>
      </c>
      <c r="Q59" s="50" t="s">
        <v>16</v>
      </c>
      <c r="R59" s="50">
        <v>0.0</v>
      </c>
      <c r="S59" s="50" t="s">
        <v>22</v>
      </c>
      <c r="T59" s="51" t="s">
        <v>283</v>
      </c>
      <c r="U59" s="55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7"/>
    </row>
    <row r="60">
      <c r="A60" s="47">
        <v>59.0</v>
      </c>
      <c r="B60" s="48" t="s">
        <v>284</v>
      </c>
      <c r="C60" s="49" t="s">
        <v>184</v>
      </c>
      <c r="D60" s="50">
        <f t="shared" si="1"/>
        <v>1</v>
      </c>
      <c r="E60" s="50" t="s">
        <v>28</v>
      </c>
      <c r="F60" s="50">
        <v>2022.0</v>
      </c>
      <c r="G60" s="50" t="s">
        <v>85</v>
      </c>
      <c r="H60" s="50" t="s">
        <v>104</v>
      </c>
      <c r="I60" s="50" t="s">
        <v>105</v>
      </c>
      <c r="J60" s="50" t="s">
        <v>189</v>
      </c>
      <c r="K60" s="50" t="s">
        <v>186</v>
      </c>
      <c r="L60" s="50">
        <v>0.0</v>
      </c>
      <c r="M60" s="50">
        <v>25.0</v>
      </c>
      <c r="N60" s="50" t="s">
        <v>15</v>
      </c>
      <c r="O60" s="50" t="s">
        <v>30</v>
      </c>
      <c r="P60" s="50">
        <v>0.0</v>
      </c>
      <c r="Q60" s="50" t="s">
        <v>16</v>
      </c>
      <c r="R60" s="50">
        <v>0.0</v>
      </c>
      <c r="S60" s="50" t="s">
        <v>17</v>
      </c>
      <c r="T60" s="51" t="s">
        <v>285</v>
      </c>
      <c r="U60" s="55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7"/>
    </row>
    <row r="61">
      <c r="A61" s="58">
        <v>60.0</v>
      </c>
      <c r="B61" s="48" t="s">
        <v>286</v>
      </c>
      <c r="C61" s="49" t="s">
        <v>29</v>
      </c>
      <c r="D61" s="50">
        <f t="shared" si="1"/>
        <v>0</v>
      </c>
      <c r="E61" s="50" t="s">
        <v>40</v>
      </c>
      <c r="F61" s="50">
        <v>2022.0</v>
      </c>
      <c r="G61" s="50" t="s">
        <v>106</v>
      </c>
      <c r="H61" s="50" t="s">
        <v>25</v>
      </c>
      <c r="I61" s="50" t="s">
        <v>71</v>
      </c>
      <c r="J61" s="50" t="s">
        <v>189</v>
      </c>
      <c r="K61" s="50" t="s">
        <v>17</v>
      </c>
      <c r="L61" s="50">
        <v>0.0</v>
      </c>
      <c r="M61" s="50">
        <v>45.0</v>
      </c>
      <c r="N61" s="50" t="s">
        <v>107</v>
      </c>
      <c r="O61" s="50" t="s">
        <v>30</v>
      </c>
      <c r="P61" s="50">
        <v>0.0</v>
      </c>
      <c r="Q61" s="50" t="s">
        <v>16</v>
      </c>
      <c r="R61" s="50">
        <v>0.0</v>
      </c>
      <c r="S61" s="50" t="s">
        <v>30</v>
      </c>
      <c r="T61" s="51" t="s">
        <v>287</v>
      </c>
      <c r="U61" s="55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7"/>
    </row>
    <row r="62">
      <c r="A62" s="47">
        <v>61.0</v>
      </c>
      <c r="B62" s="48" t="s">
        <v>288</v>
      </c>
      <c r="C62" s="49" t="s">
        <v>29</v>
      </c>
      <c r="D62" s="50">
        <f t="shared" si="1"/>
        <v>0</v>
      </c>
      <c r="E62" s="50" t="s">
        <v>35</v>
      </c>
      <c r="F62" s="50">
        <v>2022.0</v>
      </c>
      <c r="G62" s="50" t="s">
        <v>108</v>
      </c>
      <c r="H62" s="50" t="s">
        <v>44</v>
      </c>
      <c r="I62" s="50" t="s">
        <v>29</v>
      </c>
      <c r="J62" s="50" t="s">
        <v>189</v>
      </c>
      <c r="K62" s="50" t="s">
        <v>276</v>
      </c>
      <c r="L62" s="50">
        <v>0.0</v>
      </c>
      <c r="M62" s="50">
        <v>18.0</v>
      </c>
      <c r="N62" s="50" t="s">
        <v>48</v>
      </c>
      <c r="O62" s="50" t="s">
        <v>22</v>
      </c>
      <c r="P62" s="50">
        <v>1.0</v>
      </c>
      <c r="Q62" s="50" t="s">
        <v>16</v>
      </c>
      <c r="R62" s="50">
        <v>0.0</v>
      </c>
      <c r="S62" s="50" t="s">
        <v>30</v>
      </c>
      <c r="T62" s="51" t="s">
        <v>289</v>
      </c>
      <c r="U62" s="55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7"/>
    </row>
    <row r="63">
      <c r="A63" s="47">
        <v>62.0</v>
      </c>
      <c r="B63" s="48" t="s">
        <v>290</v>
      </c>
      <c r="C63" s="49" t="s">
        <v>193</v>
      </c>
      <c r="D63" s="50">
        <f t="shared" si="1"/>
        <v>0</v>
      </c>
      <c r="E63" s="50" t="s">
        <v>23</v>
      </c>
      <c r="F63" s="50">
        <v>2022.0</v>
      </c>
      <c r="G63" s="50" t="s">
        <v>12</v>
      </c>
      <c r="H63" s="50" t="s">
        <v>25</v>
      </c>
      <c r="I63" s="50" t="s">
        <v>29</v>
      </c>
      <c r="J63" s="50" t="s">
        <v>189</v>
      </c>
      <c r="K63" s="50" t="s">
        <v>186</v>
      </c>
      <c r="L63" s="50">
        <v>0.0</v>
      </c>
      <c r="M63" s="50">
        <v>32.0</v>
      </c>
      <c r="N63" s="50" t="s">
        <v>60</v>
      </c>
      <c r="O63" s="50" t="s">
        <v>30</v>
      </c>
      <c r="P63" s="50">
        <v>0.0</v>
      </c>
      <c r="Q63" s="50" t="s">
        <v>16</v>
      </c>
      <c r="R63" s="50">
        <v>0.0</v>
      </c>
      <c r="S63" s="50" t="s">
        <v>22</v>
      </c>
      <c r="T63" s="51" t="s">
        <v>291</v>
      </c>
      <c r="U63" s="55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7"/>
    </row>
    <row r="64">
      <c r="A64" s="58">
        <v>63.0</v>
      </c>
      <c r="B64" s="48" t="s">
        <v>292</v>
      </c>
      <c r="C64" s="49" t="s">
        <v>193</v>
      </c>
      <c r="D64" s="50">
        <f t="shared" si="1"/>
        <v>0</v>
      </c>
      <c r="E64" s="50" t="s">
        <v>32</v>
      </c>
      <c r="F64" s="50">
        <v>2022.0</v>
      </c>
      <c r="G64" s="50" t="s">
        <v>109</v>
      </c>
      <c r="H64" s="50" t="s">
        <v>25</v>
      </c>
      <c r="I64" s="50" t="s">
        <v>66</v>
      </c>
      <c r="J64" s="50" t="s">
        <v>66</v>
      </c>
      <c r="K64" s="50" t="s">
        <v>17</v>
      </c>
      <c r="L64" s="50">
        <v>0.0</v>
      </c>
      <c r="M64" s="50">
        <v>27.0</v>
      </c>
      <c r="N64" s="50" t="s">
        <v>110</v>
      </c>
      <c r="O64" s="50" t="s">
        <v>30</v>
      </c>
      <c r="P64" s="50">
        <v>0.0</v>
      </c>
      <c r="Q64" s="50" t="s">
        <v>16</v>
      </c>
      <c r="R64" s="50">
        <v>0.0</v>
      </c>
      <c r="S64" s="50" t="s">
        <v>30</v>
      </c>
      <c r="T64" s="51" t="s">
        <v>293</v>
      </c>
      <c r="U64" s="55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7"/>
    </row>
    <row r="65">
      <c r="A65" s="47">
        <v>64.0</v>
      </c>
      <c r="B65" s="48" t="s">
        <v>294</v>
      </c>
      <c r="C65" s="49" t="s">
        <v>184</v>
      </c>
      <c r="D65" s="50">
        <f t="shared" si="1"/>
        <v>1</v>
      </c>
      <c r="E65" s="50" t="s">
        <v>18</v>
      </c>
      <c r="F65" s="50">
        <v>2022.0</v>
      </c>
      <c r="G65" s="50" t="s">
        <v>111</v>
      </c>
      <c r="H65" s="50" t="s">
        <v>25</v>
      </c>
      <c r="I65" s="50" t="s">
        <v>96</v>
      </c>
      <c r="J65" s="50" t="s">
        <v>189</v>
      </c>
      <c r="K65" s="50" t="s">
        <v>186</v>
      </c>
      <c r="L65" s="50">
        <v>0.0</v>
      </c>
      <c r="M65" s="50">
        <v>28.0</v>
      </c>
      <c r="N65" s="50" t="s">
        <v>48</v>
      </c>
      <c r="O65" s="50" t="s">
        <v>22</v>
      </c>
      <c r="P65" s="50">
        <v>1.0</v>
      </c>
      <c r="Q65" s="50" t="s">
        <v>16</v>
      </c>
      <c r="R65" s="50">
        <v>0.0</v>
      </c>
      <c r="S65" s="50" t="s">
        <v>30</v>
      </c>
      <c r="T65" s="59"/>
      <c r="U65" s="55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7"/>
    </row>
    <row r="66">
      <c r="A66" s="47">
        <v>65.0</v>
      </c>
      <c r="B66" s="48" t="s">
        <v>295</v>
      </c>
      <c r="C66" s="49" t="s">
        <v>198</v>
      </c>
      <c r="D66" s="50">
        <f t="shared" si="1"/>
        <v>0</v>
      </c>
      <c r="E66" s="50" t="s">
        <v>58</v>
      </c>
      <c r="F66" s="50">
        <v>2022.0</v>
      </c>
      <c r="G66" s="50" t="s">
        <v>86</v>
      </c>
      <c r="H66" s="50" t="s">
        <v>25</v>
      </c>
      <c r="I66" s="50" t="s">
        <v>29</v>
      </c>
      <c r="J66" s="50" t="s">
        <v>189</v>
      </c>
      <c r="K66" s="50" t="s">
        <v>276</v>
      </c>
      <c r="L66" s="50">
        <v>0.0</v>
      </c>
      <c r="M66" s="50">
        <v>71.0</v>
      </c>
      <c r="N66" s="50" t="s">
        <v>15</v>
      </c>
      <c r="O66" s="50" t="s">
        <v>30</v>
      </c>
      <c r="P66" s="50">
        <v>0.0</v>
      </c>
      <c r="Q66" s="50" t="s">
        <v>50</v>
      </c>
      <c r="R66" s="50">
        <v>1.0</v>
      </c>
      <c r="S66" s="50" t="s">
        <v>30</v>
      </c>
      <c r="T66" s="51" t="s">
        <v>296</v>
      </c>
      <c r="U66" s="55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7"/>
    </row>
    <row r="67">
      <c r="A67" s="58">
        <v>66.0</v>
      </c>
      <c r="B67" s="48" t="s">
        <v>17</v>
      </c>
      <c r="C67" s="49" t="s">
        <v>29</v>
      </c>
      <c r="D67" s="50">
        <f t="shared" si="1"/>
        <v>0</v>
      </c>
      <c r="E67" s="50" t="s">
        <v>35</v>
      </c>
      <c r="F67" s="50">
        <v>2022.0</v>
      </c>
      <c r="G67" s="50" t="s">
        <v>112</v>
      </c>
      <c r="H67" s="50" t="s">
        <v>25</v>
      </c>
      <c r="I67" s="50" t="s">
        <v>14</v>
      </c>
      <c r="J67" s="50" t="s">
        <v>185</v>
      </c>
      <c r="K67" s="50" t="s">
        <v>259</v>
      </c>
      <c r="L67" s="50">
        <v>0.0</v>
      </c>
      <c r="M67" s="50">
        <v>57.0</v>
      </c>
      <c r="N67" s="50" t="s">
        <v>15</v>
      </c>
      <c r="O67" s="50" t="s">
        <v>30</v>
      </c>
      <c r="P67" s="50">
        <v>0.0</v>
      </c>
      <c r="Q67" s="50" t="s">
        <v>16</v>
      </c>
      <c r="R67" s="50">
        <v>0.0</v>
      </c>
      <c r="S67" s="50" t="s">
        <v>30</v>
      </c>
      <c r="T67" s="51" t="s">
        <v>297</v>
      </c>
      <c r="U67" s="55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7"/>
    </row>
    <row r="68">
      <c r="A68" s="47">
        <v>67.0</v>
      </c>
      <c r="B68" s="48" t="s">
        <v>298</v>
      </c>
      <c r="C68" s="49" t="s">
        <v>29</v>
      </c>
      <c r="D68" s="50">
        <f t="shared" si="1"/>
        <v>0</v>
      </c>
      <c r="E68" s="50" t="s">
        <v>40</v>
      </c>
      <c r="F68" s="50">
        <v>2022.0</v>
      </c>
      <c r="G68" s="50" t="s">
        <v>113</v>
      </c>
      <c r="H68" s="50" t="s">
        <v>25</v>
      </c>
      <c r="I68" s="50" t="s">
        <v>14</v>
      </c>
      <c r="J68" s="50" t="s">
        <v>185</v>
      </c>
      <c r="K68" s="50" t="s">
        <v>276</v>
      </c>
      <c r="L68" s="50">
        <v>0.0</v>
      </c>
      <c r="M68" s="50">
        <v>40.0</v>
      </c>
      <c r="N68" s="50" t="s">
        <v>60</v>
      </c>
      <c r="O68" s="50" t="s">
        <v>30</v>
      </c>
      <c r="P68" s="50">
        <v>0.0</v>
      </c>
      <c r="Q68" s="50" t="s">
        <v>50</v>
      </c>
      <c r="R68" s="50">
        <v>1.0</v>
      </c>
      <c r="S68" s="50" t="s">
        <v>22</v>
      </c>
      <c r="T68" s="51" t="s">
        <v>299</v>
      </c>
      <c r="U68" s="55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7"/>
    </row>
    <row r="69">
      <c r="A69" s="47">
        <v>68.0</v>
      </c>
      <c r="B69" s="48" t="s">
        <v>300</v>
      </c>
      <c r="C69" s="49" t="s">
        <v>193</v>
      </c>
      <c r="D69" s="50">
        <f t="shared" si="1"/>
        <v>0</v>
      </c>
      <c r="E69" s="50" t="s">
        <v>23</v>
      </c>
      <c r="F69" s="50">
        <v>2022.0</v>
      </c>
      <c r="G69" s="50" t="s">
        <v>114</v>
      </c>
      <c r="H69" s="50" t="s">
        <v>25</v>
      </c>
      <c r="I69" s="50" t="s">
        <v>29</v>
      </c>
      <c r="J69" s="50" t="s">
        <v>189</v>
      </c>
      <c r="K69" s="50" t="s">
        <v>186</v>
      </c>
      <c r="L69" s="50">
        <v>0.0</v>
      </c>
      <c r="M69" s="50">
        <v>65.0</v>
      </c>
      <c r="N69" s="50" t="s">
        <v>115</v>
      </c>
      <c r="O69" s="50" t="s">
        <v>30</v>
      </c>
      <c r="P69" s="50">
        <v>0.0</v>
      </c>
      <c r="Q69" s="50" t="s">
        <v>16</v>
      </c>
      <c r="R69" s="50">
        <v>0.0</v>
      </c>
      <c r="S69" s="50" t="s">
        <v>30</v>
      </c>
      <c r="T69" s="51" t="s">
        <v>301</v>
      </c>
      <c r="U69" s="55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7"/>
    </row>
    <row r="70">
      <c r="A70" s="58">
        <v>69.0</v>
      </c>
      <c r="B70" s="48" t="s">
        <v>302</v>
      </c>
      <c r="C70" s="49" t="s">
        <v>29</v>
      </c>
      <c r="D70" s="50">
        <f t="shared" si="1"/>
        <v>0</v>
      </c>
      <c r="E70" s="50" t="s">
        <v>64</v>
      </c>
      <c r="F70" s="50">
        <v>2022.0</v>
      </c>
      <c r="G70" s="50" t="s">
        <v>111</v>
      </c>
      <c r="H70" s="50" t="s">
        <v>25</v>
      </c>
      <c r="I70" s="50" t="s">
        <v>96</v>
      </c>
      <c r="J70" s="50" t="s">
        <v>189</v>
      </c>
      <c r="K70" s="50" t="s">
        <v>186</v>
      </c>
      <c r="L70" s="50">
        <v>0.0</v>
      </c>
      <c r="M70" s="50">
        <v>19.0</v>
      </c>
      <c r="N70" s="50" t="s">
        <v>48</v>
      </c>
      <c r="O70" s="50" t="s">
        <v>22</v>
      </c>
      <c r="P70" s="50">
        <v>1.0</v>
      </c>
      <c r="Q70" s="50" t="s">
        <v>50</v>
      </c>
      <c r="R70" s="50">
        <v>1.0</v>
      </c>
      <c r="S70" s="50" t="s">
        <v>30</v>
      </c>
      <c r="T70" s="51" t="s">
        <v>303</v>
      </c>
      <c r="U70" s="55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7"/>
    </row>
    <row r="71">
      <c r="A71" s="47">
        <v>70.0</v>
      </c>
      <c r="B71" s="60"/>
      <c r="C71" s="49" t="s">
        <v>29</v>
      </c>
      <c r="D71" s="50">
        <f t="shared" si="1"/>
        <v>0</v>
      </c>
      <c r="E71" s="50" t="s">
        <v>40</v>
      </c>
      <c r="F71" s="50">
        <v>2022.0</v>
      </c>
      <c r="G71" s="50" t="s">
        <v>116</v>
      </c>
      <c r="H71" s="50" t="s">
        <v>44</v>
      </c>
      <c r="I71" s="50" t="s">
        <v>29</v>
      </c>
      <c r="J71" s="50" t="s">
        <v>189</v>
      </c>
      <c r="K71" s="50" t="s">
        <v>186</v>
      </c>
      <c r="L71" s="50">
        <v>0.0</v>
      </c>
      <c r="M71" s="50">
        <v>36.0</v>
      </c>
      <c r="N71" s="50" t="s">
        <v>81</v>
      </c>
      <c r="O71" s="50" t="s">
        <v>30</v>
      </c>
      <c r="P71" s="50">
        <v>0.0</v>
      </c>
      <c r="Q71" s="50" t="s">
        <v>16</v>
      </c>
      <c r="R71" s="50">
        <v>0.0</v>
      </c>
      <c r="S71" s="50" t="s">
        <v>17</v>
      </c>
      <c r="T71" s="51" t="s">
        <v>304</v>
      </c>
      <c r="U71" s="55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7"/>
    </row>
    <row r="72">
      <c r="A72" s="47">
        <v>71.0</v>
      </c>
      <c r="B72" s="60"/>
      <c r="C72" s="49" t="s">
        <v>193</v>
      </c>
      <c r="D72" s="50">
        <f t="shared" si="1"/>
        <v>0</v>
      </c>
      <c r="E72" s="50" t="s">
        <v>32</v>
      </c>
      <c r="F72" s="50">
        <v>2022.0</v>
      </c>
      <c r="G72" s="50" t="s">
        <v>117</v>
      </c>
      <c r="H72" s="50" t="s">
        <v>25</v>
      </c>
      <c r="I72" s="50" t="s">
        <v>54</v>
      </c>
      <c r="J72" s="50" t="s">
        <v>189</v>
      </c>
      <c r="K72" s="50" t="s">
        <v>17</v>
      </c>
      <c r="L72" s="50">
        <v>0.0</v>
      </c>
      <c r="M72" s="50" t="s">
        <v>17</v>
      </c>
      <c r="N72" s="50" t="s">
        <v>17</v>
      </c>
      <c r="O72" s="50" t="s">
        <v>17</v>
      </c>
      <c r="P72" s="50">
        <v>0.0</v>
      </c>
      <c r="Q72" s="50" t="s">
        <v>16</v>
      </c>
      <c r="R72" s="50">
        <v>0.0</v>
      </c>
      <c r="S72" s="50" t="s">
        <v>17</v>
      </c>
      <c r="T72" s="59"/>
      <c r="U72" s="55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7"/>
    </row>
    <row r="73">
      <c r="A73" s="58">
        <v>72.0</v>
      </c>
      <c r="B73" s="60"/>
      <c r="C73" s="49" t="s">
        <v>29</v>
      </c>
      <c r="D73" s="50">
        <f t="shared" si="1"/>
        <v>0</v>
      </c>
      <c r="E73" s="50" t="s">
        <v>40</v>
      </c>
      <c r="F73" s="50">
        <v>2022.0</v>
      </c>
      <c r="G73" s="50" t="s">
        <v>118</v>
      </c>
      <c r="H73" s="50" t="s">
        <v>25</v>
      </c>
      <c r="I73" s="50" t="s">
        <v>14</v>
      </c>
      <c r="J73" s="50" t="s">
        <v>185</v>
      </c>
      <c r="K73" s="50" t="s">
        <v>259</v>
      </c>
      <c r="L73" s="50">
        <v>0.0</v>
      </c>
      <c r="M73" s="50">
        <v>62.0</v>
      </c>
      <c r="N73" s="50" t="s">
        <v>48</v>
      </c>
      <c r="O73" s="50" t="s">
        <v>22</v>
      </c>
      <c r="P73" s="50">
        <v>1.0</v>
      </c>
      <c r="Q73" s="50" t="s">
        <v>16</v>
      </c>
      <c r="R73" s="50">
        <v>0.0</v>
      </c>
      <c r="S73" s="50" t="s">
        <v>17</v>
      </c>
      <c r="T73" s="51" t="s">
        <v>305</v>
      </c>
      <c r="U73" s="55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7"/>
    </row>
    <row r="74">
      <c r="A74" s="47">
        <v>73.0</v>
      </c>
      <c r="B74" s="60"/>
      <c r="C74" s="49" t="s">
        <v>184</v>
      </c>
      <c r="D74" s="50">
        <f t="shared" si="1"/>
        <v>1</v>
      </c>
      <c r="E74" s="50" t="s">
        <v>53</v>
      </c>
      <c r="F74" s="50">
        <v>2022.0</v>
      </c>
      <c r="G74" s="50" t="s">
        <v>119</v>
      </c>
      <c r="H74" s="50" t="s">
        <v>25</v>
      </c>
      <c r="I74" s="50" t="s">
        <v>14</v>
      </c>
      <c r="J74" s="50" t="s">
        <v>185</v>
      </c>
      <c r="K74" s="50" t="s">
        <v>186</v>
      </c>
      <c r="L74" s="50">
        <v>0.0</v>
      </c>
      <c r="M74" s="50">
        <v>67.0</v>
      </c>
      <c r="N74" s="50" t="s">
        <v>120</v>
      </c>
      <c r="O74" s="50" t="s">
        <v>30</v>
      </c>
      <c r="P74" s="50">
        <v>0.0</v>
      </c>
      <c r="Q74" s="50" t="s">
        <v>16</v>
      </c>
      <c r="R74" s="50">
        <v>0.0</v>
      </c>
      <c r="S74" s="50" t="s">
        <v>17</v>
      </c>
      <c r="T74" s="51" t="s">
        <v>306</v>
      </c>
      <c r="U74" s="55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7"/>
    </row>
    <row r="75">
      <c r="A75" s="47">
        <v>74.0</v>
      </c>
      <c r="B75" s="60"/>
      <c r="C75" s="49" t="s">
        <v>193</v>
      </c>
      <c r="D75" s="50">
        <f t="shared" si="1"/>
        <v>0</v>
      </c>
      <c r="E75" s="50" t="s">
        <v>23</v>
      </c>
      <c r="F75" s="50">
        <v>2022.0</v>
      </c>
      <c r="G75" s="50" t="s">
        <v>121</v>
      </c>
      <c r="H75" s="50" t="s">
        <v>66</v>
      </c>
      <c r="I75" s="50" t="s">
        <v>66</v>
      </c>
      <c r="J75" s="50" t="s">
        <v>66</v>
      </c>
      <c r="K75" s="50" t="s">
        <v>17</v>
      </c>
      <c r="L75" s="50">
        <v>0.0</v>
      </c>
      <c r="M75" s="50" t="s">
        <v>122</v>
      </c>
      <c r="N75" s="50" t="s">
        <v>17</v>
      </c>
      <c r="O75" s="50" t="s">
        <v>17</v>
      </c>
      <c r="P75" s="50">
        <v>0.0</v>
      </c>
      <c r="Q75" s="50" t="s">
        <v>16</v>
      </c>
      <c r="R75" s="50">
        <v>0.0</v>
      </c>
      <c r="S75" s="50" t="s">
        <v>30</v>
      </c>
      <c r="T75" s="51" t="s">
        <v>307</v>
      </c>
      <c r="U75" s="55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7"/>
    </row>
    <row r="76">
      <c r="A76" s="58">
        <v>75.0</v>
      </c>
      <c r="B76" s="48" t="s">
        <v>308</v>
      </c>
      <c r="C76" s="49" t="s">
        <v>193</v>
      </c>
      <c r="D76" s="50">
        <f t="shared" si="1"/>
        <v>0</v>
      </c>
      <c r="E76" s="50" t="s">
        <v>23</v>
      </c>
      <c r="F76" s="50">
        <v>2019.0</v>
      </c>
      <c r="G76" s="50" t="s">
        <v>123</v>
      </c>
      <c r="H76" s="50" t="s">
        <v>25</v>
      </c>
      <c r="I76" s="50" t="s">
        <v>83</v>
      </c>
      <c r="J76" s="50" t="s">
        <v>252</v>
      </c>
      <c r="K76" s="50" t="s">
        <v>186</v>
      </c>
      <c r="L76" s="50">
        <v>0.0</v>
      </c>
      <c r="M76" s="50">
        <v>28.0</v>
      </c>
      <c r="N76" s="50" t="s">
        <v>48</v>
      </c>
      <c r="O76" s="50" t="s">
        <v>22</v>
      </c>
      <c r="P76" s="50">
        <v>1.0</v>
      </c>
      <c r="Q76" s="50" t="s">
        <v>50</v>
      </c>
      <c r="R76" s="50">
        <v>1.0</v>
      </c>
      <c r="S76" s="50" t="s">
        <v>30</v>
      </c>
      <c r="T76" s="51" t="s">
        <v>309</v>
      </c>
      <c r="U76" s="55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7"/>
    </row>
    <row r="77">
      <c r="A77" s="47">
        <v>76.0</v>
      </c>
      <c r="B77" s="48" t="s">
        <v>310</v>
      </c>
      <c r="C77" s="49" t="s">
        <v>193</v>
      </c>
      <c r="D77" s="50">
        <f t="shared" si="1"/>
        <v>0</v>
      </c>
      <c r="E77" s="50" t="s">
        <v>32</v>
      </c>
      <c r="F77" s="50">
        <v>2013.0</v>
      </c>
      <c r="G77" s="50" t="s">
        <v>124</v>
      </c>
      <c r="H77" s="50" t="s">
        <v>125</v>
      </c>
      <c r="I77" s="50" t="s">
        <v>71</v>
      </c>
      <c r="J77" s="50" t="s">
        <v>189</v>
      </c>
      <c r="K77" s="50" t="s">
        <v>186</v>
      </c>
      <c r="L77" s="50">
        <v>0.0</v>
      </c>
      <c r="M77" s="50">
        <v>56.0</v>
      </c>
      <c r="N77" s="50" t="s">
        <v>15</v>
      </c>
      <c r="O77" s="50" t="s">
        <v>30</v>
      </c>
      <c r="P77" s="50">
        <v>0.0</v>
      </c>
      <c r="Q77" s="50" t="s">
        <v>50</v>
      </c>
      <c r="R77" s="50">
        <v>1.0</v>
      </c>
      <c r="S77" s="50" t="s">
        <v>22</v>
      </c>
      <c r="T77" s="51" t="s">
        <v>311</v>
      </c>
      <c r="U77" s="55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7"/>
    </row>
    <row r="78">
      <c r="A78" s="47">
        <v>77.0</v>
      </c>
      <c r="B78" s="48" t="s">
        <v>312</v>
      </c>
      <c r="C78" s="49" t="s">
        <v>193</v>
      </c>
      <c r="D78" s="50">
        <f t="shared" si="1"/>
        <v>0</v>
      </c>
      <c r="E78" s="50" t="s">
        <v>23</v>
      </c>
      <c r="F78" s="50">
        <v>2014.0</v>
      </c>
      <c r="G78" s="50" t="s">
        <v>126</v>
      </c>
      <c r="H78" s="50" t="s">
        <v>125</v>
      </c>
      <c r="I78" s="50" t="s">
        <v>71</v>
      </c>
      <c r="J78" s="50" t="s">
        <v>189</v>
      </c>
      <c r="K78" s="50" t="s">
        <v>186</v>
      </c>
      <c r="L78" s="50">
        <v>0.0</v>
      </c>
      <c r="M78" s="50">
        <v>37.0</v>
      </c>
      <c r="N78" s="50" t="s">
        <v>127</v>
      </c>
      <c r="O78" s="50" t="s">
        <v>30</v>
      </c>
      <c r="P78" s="50">
        <v>0.0</v>
      </c>
      <c r="Q78" s="50" t="s">
        <v>16</v>
      </c>
      <c r="R78" s="50">
        <v>0.0</v>
      </c>
      <c r="S78" s="50" t="s">
        <v>22</v>
      </c>
      <c r="T78" s="51" t="s">
        <v>313</v>
      </c>
      <c r="U78" s="55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7"/>
    </row>
    <row r="79">
      <c r="A79" s="58">
        <v>78.0</v>
      </c>
      <c r="B79" s="48" t="s">
        <v>314</v>
      </c>
      <c r="C79" s="49" t="s">
        <v>193</v>
      </c>
      <c r="D79" s="50">
        <f t="shared" si="1"/>
        <v>0</v>
      </c>
      <c r="E79" s="50" t="s">
        <v>23</v>
      </c>
      <c r="F79" s="50">
        <v>2016.0</v>
      </c>
      <c r="G79" s="50" t="s">
        <v>128</v>
      </c>
      <c r="H79" s="50" t="s">
        <v>125</v>
      </c>
      <c r="I79" s="50" t="s">
        <v>71</v>
      </c>
      <c r="J79" s="50" t="s">
        <v>189</v>
      </c>
      <c r="K79" s="50" t="s">
        <v>186</v>
      </c>
      <c r="L79" s="50">
        <v>0.0</v>
      </c>
      <c r="M79" s="50">
        <v>39.0</v>
      </c>
      <c r="N79" s="50" t="s">
        <v>48</v>
      </c>
      <c r="O79" s="50" t="s">
        <v>22</v>
      </c>
      <c r="P79" s="50">
        <v>1.0</v>
      </c>
      <c r="Q79" s="50" t="s">
        <v>16</v>
      </c>
      <c r="R79" s="50">
        <v>0.0</v>
      </c>
      <c r="S79" s="50" t="s">
        <v>22</v>
      </c>
      <c r="T79" s="51" t="s">
        <v>315</v>
      </c>
      <c r="U79" s="55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7"/>
    </row>
    <row r="80">
      <c r="A80" s="47">
        <v>79.0</v>
      </c>
      <c r="B80" s="48" t="s">
        <v>316</v>
      </c>
      <c r="C80" s="49" t="s">
        <v>193</v>
      </c>
      <c r="D80" s="50">
        <f t="shared" si="1"/>
        <v>0</v>
      </c>
      <c r="E80" s="50" t="s">
        <v>32</v>
      </c>
      <c r="F80" s="50">
        <v>2017.0</v>
      </c>
      <c r="G80" s="50" t="s">
        <v>51</v>
      </c>
      <c r="H80" s="50" t="s">
        <v>125</v>
      </c>
      <c r="I80" s="50" t="s">
        <v>71</v>
      </c>
      <c r="J80" s="50" t="s">
        <v>189</v>
      </c>
      <c r="K80" s="50" t="s">
        <v>186</v>
      </c>
      <c r="L80" s="50">
        <v>0.0</v>
      </c>
      <c r="M80" s="50">
        <v>38.0</v>
      </c>
      <c r="N80" s="50" t="s">
        <v>15</v>
      </c>
      <c r="O80" s="50" t="s">
        <v>30</v>
      </c>
      <c r="P80" s="50">
        <v>0.0</v>
      </c>
      <c r="Q80" s="50" t="s">
        <v>16</v>
      </c>
      <c r="R80" s="50">
        <v>0.0</v>
      </c>
      <c r="S80" s="50" t="s">
        <v>22</v>
      </c>
      <c r="T80" s="51" t="s">
        <v>317</v>
      </c>
      <c r="U80" s="55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7"/>
    </row>
    <row r="81">
      <c r="A81" s="47">
        <v>80.0</v>
      </c>
      <c r="B81" s="48" t="s">
        <v>318</v>
      </c>
      <c r="C81" s="49" t="s">
        <v>198</v>
      </c>
      <c r="D81" s="50">
        <f t="shared" si="1"/>
        <v>0</v>
      </c>
      <c r="E81" s="50" t="s">
        <v>58</v>
      </c>
      <c r="F81" s="50">
        <v>2017.0</v>
      </c>
      <c r="G81" s="50" t="s">
        <v>69</v>
      </c>
      <c r="H81" s="50" t="s">
        <v>125</v>
      </c>
      <c r="I81" s="50" t="s">
        <v>71</v>
      </c>
      <c r="J81" s="50" t="s">
        <v>189</v>
      </c>
      <c r="K81" s="50" t="s">
        <v>17</v>
      </c>
      <c r="L81" s="50">
        <v>0.0</v>
      </c>
      <c r="M81" s="50" t="s">
        <v>17</v>
      </c>
      <c r="N81" s="50" t="s">
        <v>17</v>
      </c>
      <c r="O81" s="50" t="s">
        <v>30</v>
      </c>
      <c r="P81" s="50">
        <v>0.0</v>
      </c>
      <c r="Q81" s="50" t="s">
        <v>50</v>
      </c>
      <c r="R81" s="50">
        <v>1.0</v>
      </c>
      <c r="S81" s="50" t="s">
        <v>17</v>
      </c>
      <c r="T81" s="51" t="s">
        <v>319</v>
      </c>
      <c r="U81" s="55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7"/>
    </row>
    <row r="82">
      <c r="A82" s="58">
        <v>81.0</v>
      </c>
      <c r="B82" s="48" t="s">
        <v>320</v>
      </c>
      <c r="C82" s="49" t="s">
        <v>193</v>
      </c>
      <c r="D82" s="50">
        <f t="shared" si="1"/>
        <v>0</v>
      </c>
      <c r="E82" s="50" t="s">
        <v>23</v>
      </c>
      <c r="F82" s="50">
        <v>2022.0</v>
      </c>
      <c r="G82" s="50" t="s">
        <v>128</v>
      </c>
      <c r="H82" s="50" t="s">
        <v>125</v>
      </c>
      <c r="I82" s="50" t="s">
        <v>71</v>
      </c>
      <c r="J82" s="50" t="s">
        <v>189</v>
      </c>
      <c r="K82" s="50" t="s">
        <v>186</v>
      </c>
      <c r="L82" s="50">
        <v>0.0</v>
      </c>
      <c r="M82" s="50">
        <v>19.0</v>
      </c>
      <c r="N82" s="50" t="s">
        <v>15</v>
      </c>
      <c r="O82" s="50" t="s">
        <v>30</v>
      </c>
      <c r="P82" s="50">
        <v>0.0</v>
      </c>
      <c r="Q82" s="50" t="s">
        <v>16</v>
      </c>
      <c r="R82" s="50">
        <v>0.0</v>
      </c>
      <c r="S82" s="50" t="s">
        <v>22</v>
      </c>
      <c r="T82" s="51" t="s">
        <v>321</v>
      </c>
      <c r="U82" s="55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7"/>
    </row>
    <row r="83">
      <c r="A83" s="47">
        <v>82.0</v>
      </c>
      <c r="B83" s="60"/>
      <c r="C83" s="49" t="s">
        <v>29</v>
      </c>
      <c r="D83" s="50">
        <f t="shared" si="1"/>
        <v>0</v>
      </c>
      <c r="E83" s="50" t="s">
        <v>40</v>
      </c>
      <c r="F83" s="50">
        <v>2022.0</v>
      </c>
      <c r="G83" s="50" t="s">
        <v>129</v>
      </c>
      <c r="H83" s="50" t="s">
        <v>25</v>
      </c>
      <c r="I83" s="50" t="s">
        <v>71</v>
      </c>
      <c r="J83" s="50" t="s">
        <v>189</v>
      </c>
      <c r="K83" s="50" t="s">
        <v>186</v>
      </c>
      <c r="L83" s="50">
        <v>0.0</v>
      </c>
      <c r="M83" s="59"/>
      <c r="N83" s="50" t="s">
        <v>107</v>
      </c>
      <c r="O83" s="50" t="s">
        <v>30</v>
      </c>
      <c r="P83" s="50">
        <v>0.0</v>
      </c>
      <c r="Q83" s="50" t="s">
        <v>16</v>
      </c>
      <c r="R83" s="50">
        <v>0.0</v>
      </c>
      <c r="S83" s="50" t="s">
        <v>30</v>
      </c>
      <c r="T83" s="51" t="s">
        <v>322</v>
      </c>
      <c r="U83" s="55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7"/>
    </row>
    <row r="84">
      <c r="A84" s="47">
        <v>83.0</v>
      </c>
      <c r="B84" s="48" t="s">
        <v>323</v>
      </c>
      <c r="C84" s="49" t="s">
        <v>198</v>
      </c>
      <c r="D84" s="50">
        <f t="shared" si="1"/>
        <v>0</v>
      </c>
      <c r="E84" s="50" t="s">
        <v>31</v>
      </c>
      <c r="F84" s="50">
        <v>2022.0</v>
      </c>
      <c r="G84" s="50" t="s">
        <v>129</v>
      </c>
      <c r="H84" s="50" t="s">
        <v>130</v>
      </c>
      <c r="I84" s="50" t="s">
        <v>71</v>
      </c>
      <c r="J84" s="50" t="s">
        <v>189</v>
      </c>
      <c r="K84" s="50" t="s">
        <v>186</v>
      </c>
      <c r="L84" s="50">
        <v>0.0</v>
      </c>
      <c r="M84" s="50">
        <v>31.0</v>
      </c>
      <c r="N84" s="50" t="s">
        <v>48</v>
      </c>
      <c r="O84" s="50" t="s">
        <v>22</v>
      </c>
      <c r="P84" s="50">
        <v>1.0</v>
      </c>
      <c r="Q84" s="50" t="s">
        <v>16</v>
      </c>
      <c r="R84" s="50">
        <v>0.0</v>
      </c>
      <c r="S84" s="50" t="s">
        <v>22</v>
      </c>
      <c r="T84" s="51" t="s">
        <v>324</v>
      </c>
      <c r="U84" s="55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7"/>
    </row>
    <row r="85">
      <c r="A85" s="58">
        <v>84.0</v>
      </c>
      <c r="B85" s="48" t="s">
        <v>325</v>
      </c>
      <c r="C85" s="49" t="s">
        <v>193</v>
      </c>
      <c r="D85" s="50">
        <f t="shared" si="1"/>
        <v>0</v>
      </c>
      <c r="E85" s="50" t="s">
        <v>55</v>
      </c>
      <c r="F85" s="50">
        <v>2022.0</v>
      </c>
      <c r="G85" s="50" t="s">
        <v>131</v>
      </c>
      <c r="H85" s="50" t="s">
        <v>125</v>
      </c>
      <c r="I85" s="50" t="s">
        <v>71</v>
      </c>
      <c r="J85" s="50" t="s">
        <v>189</v>
      </c>
      <c r="K85" s="50" t="s">
        <v>186</v>
      </c>
      <c r="L85" s="50">
        <v>0.0</v>
      </c>
      <c r="M85" s="50">
        <v>38.0</v>
      </c>
      <c r="N85" s="50" t="s">
        <v>48</v>
      </c>
      <c r="O85" s="50" t="s">
        <v>22</v>
      </c>
      <c r="P85" s="50">
        <v>1.0</v>
      </c>
      <c r="Q85" s="50" t="s">
        <v>16</v>
      </c>
      <c r="R85" s="50">
        <v>0.0</v>
      </c>
      <c r="S85" s="50" t="s">
        <v>30</v>
      </c>
      <c r="T85" s="51" t="s">
        <v>326</v>
      </c>
      <c r="U85" s="55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7"/>
    </row>
    <row r="86">
      <c r="A86" s="47">
        <v>85.0</v>
      </c>
      <c r="B86" s="60"/>
      <c r="C86" s="49" t="s">
        <v>193</v>
      </c>
      <c r="D86" s="50">
        <f t="shared" si="1"/>
        <v>0</v>
      </c>
      <c r="E86" s="50" t="s">
        <v>23</v>
      </c>
      <c r="F86" s="50">
        <v>2022.0</v>
      </c>
      <c r="G86" s="50" t="s">
        <v>132</v>
      </c>
      <c r="H86" s="50" t="s">
        <v>133</v>
      </c>
      <c r="I86" s="50" t="s">
        <v>71</v>
      </c>
      <c r="J86" s="50" t="s">
        <v>189</v>
      </c>
      <c r="K86" s="50" t="s">
        <v>186</v>
      </c>
      <c r="L86" s="50">
        <v>0.0</v>
      </c>
      <c r="M86" s="59"/>
      <c r="N86" s="61" t="s">
        <v>17</v>
      </c>
      <c r="O86" s="59"/>
      <c r="P86" s="50">
        <v>1.0</v>
      </c>
      <c r="Q86" s="50" t="s">
        <v>16</v>
      </c>
      <c r="R86" s="50">
        <v>0.0</v>
      </c>
      <c r="S86" s="50" t="s">
        <v>30</v>
      </c>
      <c r="T86" s="51" t="s">
        <v>327</v>
      </c>
      <c r="U86" s="55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7"/>
    </row>
    <row r="87">
      <c r="A87" s="47">
        <v>86.0</v>
      </c>
      <c r="B87" s="48" t="s">
        <v>328</v>
      </c>
      <c r="C87" s="49" t="s">
        <v>193</v>
      </c>
      <c r="D87" s="50">
        <f t="shared" si="1"/>
        <v>0</v>
      </c>
      <c r="E87" s="50" t="s">
        <v>58</v>
      </c>
      <c r="F87" s="50">
        <v>2022.0</v>
      </c>
      <c r="G87" s="50" t="s">
        <v>134</v>
      </c>
      <c r="H87" s="50" t="s">
        <v>135</v>
      </c>
      <c r="I87" s="50" t="s">
        <v>71</v>
      </c>
      <c r="J87" s="50" t="s">
        <v>189</v>
      </c>
      <c r="K87" s="50" t="s">
        <v>186</v>
      </c>
      <c r="L87" s="50">
        <v>0.0</v>
      </c>
      <c r="M87" s="50">
        <v>40.0</v>
      </c>
      <c r="N87" s="50" t="s">
        <v>48</v>
      </c>
      <c r="O87" s="50" t="s">
        <v>22</v>
      </c>
      <c r="P87" s="50">
        <v>1.0</v>
      </c>
      <c r="Q87" s="50" t="s">
        <v>16</v>
      </c>
      <c r="R87" s="50">
        <v>0.0</v>
      </c>
      <c r="S87" s="50" t="s">
        <v>30</v>
      </c>
      <c r="T87" s="51" t="s">
        <v>329</v>
      </c>
      <c r="U87" s="55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7"/>
    </row>
    <row r="88">
      <c r="A88" s="58">
        <v>87.0</v>
      </c>
      <c r="B88" s="60"/>
      <c r="C88" s="49" t="s">
        <v>198</v>
      </c>
      <c r="D88" s="50">
        <f t="shared" si="1"/>
        <v>0</v>
      </c>
      <c r="E88" s="50" t="s">
        <v>11</v>
      </c>
      <c r="F88" s="50">
        <v>2022.0</v>
      </c>
      <c r="G88" s="50" t="s">
        <v>136</v>
      </c>
      <c r="H88" s="50" t="s">
        <v>137</v>
      </c>
      <c r="I88" s="50" t="s">
        <v>71</v>
      </c>
      <c r="J88" s="50" t="s">
        <v>189</v>
      </c>
      <c r="K88" s="50" t="s">
        <v>186</v>
      </c>
      <c r="L88" s="50">
        <v>0.0</v>
      </c>
      <c r="M88" s="50">
        <v>70.0</v>
      </c>
      <c r="N88" s="50" t="s">
        <v>48</v>
      </c>
      <c r="O88" s="50" t="s">
        <v>22</v>
      </c>
      <c r="P88" s="50">
        <v>1.0</v>
      </c>
      <c r="Q88" s="50" t="s">
        <v>16</v>
      </c>
      <c r="R88" s="50">
        <v>0.0</v>
      </c>
      <c r="S88" s="50" t="s">
        <v>30</v>
      </c>
      <c r="T88" s="51" t="s">
        <v>330</v>
      </c>
      <c r="U88" s="55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7"/>
    </row>
    <row r="89">
      <c r="A89" s="47">
        <v>88.0</v>
      </c>
      <c r="B89" s="60"/>
      <c r="C89" s="49" t="s">
        <v>193</v>
      </c>
      <c r="D89" s="50">
        <f t="shared" si="1"/>
        <v>0</v>
      </c>
      <c r="E89" s="50" t="s">
        <v>55</v>
      </c>
      <c r="F89" s="50">
        <v>2022.0</v>
      </c>
      <c r="G89" s="50" t="s">
        <v>138</v>
      </c>
      <c r="H89" s="50" t="s">
        <v>139</v>
      </c>
      <c r="I89" s="50" t="s">
        <v>71</v>
      </c>
      <c r="J89" s="50" t="s">
        <v>252</v>
      </c>
      <c r="K89" s="50" t="s">
        <v>186</v>
      </c>
      <c r="L89" s="50">
        <v>0.0</v>
      </c>
      <c r="M89" s="50">
        <v>76.0</v>
      </c>
      <c r="N89" s="50" t="s">
        <v>48</v>
      </c>
      <c r="O89" s="50" t="s">
        <v>22</v>
      </c>
      <c r="P89" s="50">
        <v>1.0</v>
      </c>
      <c r="Q89" s="50" t="s">
        <v>16</v>
      </c>
      <c r="R89" s="50">
        <v>0.0</v>
      </c>
      <c r="S89" s="50" t="s">
        <v>30</v>
      </c>
      <c r="T89" s="51" t="s">
        <v>331</v>
      </c>
      <c r="U89" s="55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7"/>
    </row>
    <row r="90">
      <c r="A90" s="47">
        <v>89.0</v>
      </c>
      <c r="B90" s="60"/>
      <c r="C90" s="49" t="s">
        <v>184</v>
      </c>
      <c r="D90" s="50">
        <f t="shared" si="1"/>
        <v>1</v>
      </c>
      <c r="E90" s="50" t="s">
        <v>28</v>
      </c>
      <c r="F90" s="50">
        <v>2022.0</v>
      </c>
      <c r="G90" s="50" t="s">
        <v>140</v>
      </c>
      <c r="H90" s="50" t="s">
        <v>133</v>
      </c>
      <c r="I90" s="50" t="s">
        <v>71</v>
      </c>
      <c r="J90" s="50" t="s">
        <v>189</v>
      </c>
      <c r="K90" s="50" t="s">
        <v>186</v>
      </c>
      <c r="L90" s="50">
        <v>0.0</v>
      </c>
      <c r="M90" s="50" t="s">
        <v>17</v>
      </c>
      <c r="N90" s="50" t="s">
        <v>15</v>
      </c>
      <c r="O90" s="50" t="s">
        <v>30</v>
      </c>
      <c r="P90" s="50">
        <v>0.0</v>
      </c>
      <c r="Q90" s="50" t="s">
        <v>16</v>
      </c>
      <c r="R90" s="50">
        <v>0.0</v>
      </c>
      <c r="S90" s="50" t="s">
        <v>22</v>
      </c>
      <c r="T90" s="51" t="s">
        <v>332</v>
      </c>
      <c r="U90" s="55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7"/>
    </row>
    <row r="91">
      <c r="A91" s="58">
        <v>90.0</v>
      </c>
      <c r="B91" s="48" t="s">
        <v>333</v>
      </c>
      <c r="C91" s="49" t="s">
        <v>193</v>
      </c>
      <c r="D91" s="50">
        <f t="shared" si="1"/>
        <v>0</v>
      </c>
      <c r="E91" s="50" t="s">
        <v>23</v>
      </c>
      <c r="F91" s="50">
        <v>2021.0</v>
      </c>
      <c r="G91" s="50" t="s">
        <v>140</v>
      </c>
      <c r="H91" s="50" t="s">
        <v>139</v>
      </c>
      <c r="I91" s="50" t="s">
        <v>71</v>
      </c>
      <c r="J91" s="50" t="s">
        <v>189</v>
      </c>
      <c r="K91" s="50" t="s">
        <v>186</v>
      </c>
      <c r="L91" s="50">
        <v>0.0</v>
      </c>
      <c r="M91" s="50">
        <v>48.0</v>
      </c>
      <c r="N91" s="50" t="s">
        <v>48</v>
      </c>
      <c r="O91" s="50" t="s">
        <v>22</v>
      </c>
      <c r="P91" s="50">
        <v>1.0</v>
      </c>
      <c r="Q91" s="50" t="s">
        <v>16</v>
      </c>
      <c r="R91" s="50">
        <v>0.0</v>
      </c>
      <c r="S91" s="50" t="s">
        <v>22</v>
      </c>
      <c r="T91" s="51" t="s">
        <v>334</v>
      </c>
      <c r="U91" s="55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7"/>
    </row>
    <row r="92">
      <c r="A92" s="47">
        <v>91.0</v>
      </c>
      <c r="B92" s="48" t="s">
        <v>335</v>
      </c>
      <c r="C92" s="49" t="s">
        <v>193</v>
      </c>
      <c r="D92" s="50">
        <f t="shared" si="1"/>
        <v>0</v>
      </c>
      <c r="E92" s="50" t="s">
        <v>32</v>
      </c>
      <c r="F92" s="50">
        <v>2016.0</v>
      </c>
      <c r="G92" s="50" t="s">
        <v>141</v>
      </c>
      <c r="H92" s="50" t="s">
        <v>133</v>
      </c>
      <c r="I92" s="50" t="s">
        <v>71</v>
      </c>
      <c r="J92" s="50" t="s">
        <v>189</v>
      </c>
      <c r="K92" s="50" t="s">
        <v>186</v>
      </c>
      <c r="L92" s="50">
        <v>0.0</v>
      </c>
      <c r="M92" s="50">
        <v>34.0</v>
      </c>
      <c r="N92" s="50" t="s">
        <v>48</v>
      </c>
      <c r="O92" s="50" t="s">
        <v>22</v>
      </c>
      <c r="P92" s="50">
        <v>1.0</v>
      </c>
      <c r="Q92" s="50" t="s">
        <v>16</v>
      </c>
      <c r="R92" s="50">
        <v>0.0</v>
      </c>
      <c r="S92" s="50" t="s">
        <v>22</v>
      </c>
      <c r="T92" s="51" t="s">
        <v>336</v>
      </c>
      <c r="U92" s="55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7"/>
    </row>
    <row r="93">
      <c r="A93" s="47">
        <v>92.0</v>
      </c>
      <c r="B93" s="48" t="s">
        <v>337</v>
      </c>
      <c r="C93" s="49" t="s">
        <v>193</v>
      </c>
      <c r="D93" s="50">
        <f t="shared" si="1"/>
        <v>0</v>
      </c>
      <c r="E93" s="50" t="s">
        <v>58</v>
      </c>
      <c r="F93" s="50">
        <v>2020.0</v>
      </c>
      <c r="G93" s="50" t="s">
        <v>142</v>
      </c>
      <c r="H93" s="50" t="s">
        <v>125</v>
      </c>
      <c r="I93" s="50" t="s">
        <v>71</v>
      </c>
      <c r="J93" s="50" t="s">
        <v>189</v>
      </c>
      <c r="K93" s="50" t="s">
        <v>186</v>
      </c>
      <c r="L93" s="50">
        <v>0.0</v>
      </c>
      <c r="M93" s="50">
        <v>27.0</v>
      </c>
      <c r="N93" s="50" t="s">
        <v>48</v>
      </c>
      <c r="O93" s="50" t="s">
        <v>22</v>
      </c>
      <c r="P93" s="50">
        <v>1.0</v>
      </c>
      <c r="Q93" s="50" t="s">
        <v>16</v>
      </c>
      <c r="R93" s="50">
        <v>0.0</v>
      </c>
      <c r="S93" s="50" t="s">
        <v>22</v>
      </c>
      <c r="T93" s="51" t="s">
        <v>338</v>
      </c>
      <c r="U93" s="55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7"/>
    </row>
    <row r="94">
      <c r="A94" s="58">
        <v>93.0</v>
      </c>
      <c r="B94" s="48" t="s">
        <v>339</v>
      </c>
      <c r="C94" s="49" t="s">
        <v>193</v>
      </c>
      <c r="D94" s="50">
        <f t="shared" si="1"/>
        <v>0</v>
      </c>
      <c r="E94" s="50" t="s">
        <v>58</v>
      </c>
      <c r="F94" s="50">
        <v>2020.0</v>
      </c>
      <c r="G94" s="50" t="s">
        <v>142</v>
      </c>
      <c r="H94" s="50" t="s">
        <v>125</v>
      </c>
      <c r="I94" s="50" t="s">
        <v>71</v>
      </c>
      <c r="J94" s="50" t="s">
        <v>189</v>
      </c>
      <c r="K94" s="50" t="s">
        <v>186</v>
      </c>
      <c r="L94" s="50">
        <v>0.0</v>
      </c>
      <c r="M94" s="50">
        <v>21.0</v>
      </c>
      <c r="N94" s="50" t="s">
        <v>48</v>
      </c>
      <c r="O94" s="50" t="s">
        <v>22</v>
      </c>
      <c r="P94" s="50">
        <v>1.0</v>
      </c>
      <c r="Q94" s="50" t="s">
        <v>50</v>
      </c>
      <c r="R94" s="50">
        <v>1.0</v>
      </c>
      <c r="S94" s="50" t="s">
        <v>22</v>
      </c>
      <c r="T94" s="51" t="s">
        <v>338</v>
      </c>
      <c r="U94" s="55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7"/>
    </row>
    <row r="95">
      <c r="A95" s="47">
        <v>94.0</v>
      </c>
      <c r="B95" s="48" t="s">
        <v>340</v>
      </c>
      <c r="C95" s="49" t="s">
        <v>193</v>
      </c>
      <c r="D95" s="50">
        <f t="shared" si="1"/>
        <v>0</v>
      </c>
      <c r="E95" s="50" t="s">
        <v>55</v>
      </c>
      <c r="F95" s="50">
        <v>2019.0</v>
      </c>
      <c r="G95" s="50" t="s">
        <v>143</v>
      </c>
      <c r="H95" s="50" t="s">
        <v>133</v>
      </c>
      <c r="I95" s="50" t="s">
        <v>71</v>
      </c>
      <c r="J95" s="50" t="s">
        <v>189</v>
      </c>
      <c r="K95" s="50" t="s">
        <v>186</v>
      </c>
      <c r="L95" s="50">
        <v>0.0</v>
      </c>
      <c r="M95" s="50">
        <v>20.0</v>
      </c>
      <c r="N95" s="50" t="s">
        <v>48</v>
      </c>
      <c r="O95" s="50" t="s">
        <v>22</v>
      </c>
      <c r="P95" s="50">
        <v>1.0</v>
      </c>
      <c r="Q95" s="50" t="s">
        <v>16</v>
      </c>
      <c r="R95" s="50">
        <v>0.0</v>
      </c>
      <c r="S95" s="50" t="s">
        <v>22</v>
      </c>
      <c r="T95" s="51" t="s">
        <v>341</v>
      </c>
      <c r="U95" s="55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7"/>
    </row>
    <row r="96">
      <c r="A96" s="47">
        <v>95.0</v>
      </c>
      <c r="B96" s="48" t="s">
        <v>342</v>
      </c>
      <c r="C96" s="49" t="s">
        <v>193</v>
      </c>
      <c r="D96" s="50">
        <f t="shared" si="1"/>
        <v>0</v>
      </c>
      <c r="E96" s="50" t="s">
        <v>18</v>
      </c>
      <c r="F96" s="50">
        <v>2021.0</v>
      </c>
      <c r="G96" s="50" t="s">
        <v>144</v>
      </c>
      <c r="H96" s="50" t="s">
        <v>145</v>
      </c>
      <c r="I96" s="50" t="s">
        <v>71</v>
      </c>
      <c r="J96" s="50" t="s">
        <v>189</v>
      </c>
      <c r="K96" s="50" t="s">
        <v>190</v>
      </c>
      <c r="L96" s="50">
        <v>1.0</v>
      </c>
      <c r="M96" s="50">
        <v>22.0</v>
      </c>
      <c r="N96" s="50" t="s">
        <v>15</v>
      </c>
      <c r="O96" s="50" t="s">
        <v>30</v>
      </c>
      <c r="P96" s="50">
        <v>0.0</v>
      </c>
      <c r="Q96" s="50" t="s">
        <v>16</v>
      </c>
      <c r="R96" s="50">
        <v>0.0</v>
      </c>
      <c r="S96" s="50" t="s">
        <v>30</v>
      </c>
      <c r="T96" s="51" t="s">
        <v>343</v>
      </c>
      <c r="U96" s="55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7"/>
    </row>
    <row r="97">
      <c r="A97" s="58">
        <v>96.0</v>
      </c>
      <c r="B97" s="60"/>
      <c r="C97" s="49" t="s">
        <v>193</v>
      </c>
      <c r="D97" s="50">
        <f t="shared" si="1"/>
        <v>0</v>
      </c>
      <c r="E97" s="50" t="s">
        <v>23</v>
      </c>
      <c r="F97" s="50">
        <v>2016.0</v>
      </c>
      <c r="G97" s="50" t="s">
        <v>146</v>
      </c>
      <c r="H97" s="50" t="s">
        <v>130</v>
      </c>
      <c r="I97" s="50" t="s">
        <v>71</v>
      </c>
      <c r="J97" s="50" t="s">
        <v>189</v>
      </c>
      <c r="K97" s="50" t="s">
        <v>186</v>
      </c>
      <c r="L97" s="50">
        <v>0.0</v>
      </c>
      <c r="M97" s="50">
        <v>67.0</v>
      </c>
      <c r="N97" s="50" t="s">
        <v>15</v>
      </c>
      <c r="O97" s="50" t="s">
        <v>30</v>
      </c>
      <c r="P97" s="50">
        <v>0.0</v>
      </c>
      <c r="Q97" s="50" t="s">
        <v>16</v>
      </c>
      <c r="R97" s="50">
        <v>0.0</v>
      </c>
      <c r="S97" s="50" t="s">
        <v>22</v>
      </c>
      <c r="T97" s="51" t="s">
        <v>344</v>
      </c>
      <c r="U97" s="55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7"/>
    </row>
    <row r="98">
      <c r="A98" s="47">
        <v>97.0</v>
      </c>
      <c r="B98" s="60"/>
      <c r="C98" s="49" t="s">
        <v>193</v>
      </c>
      <c r="D98" s="50">
        <f t="shared" si="1"/>
        <v>0</v>
      </c>
      <c r="E98" s="50" t="s">
        <v>55</v>
      </c>
      <c r="F98" s="50">
        <v>2021.0</v>
      </c>
      <c r="G98" s="61" t="s">
        <v>147</v>
      </c>
      <c r="H98" s="61" t="s">
        <v>148</v>
      </c>
      <c r="I98" s="50" t="s">
        <v>71</v>
      </c>
      <c r="J98" s="50" t="s">
        <v>189</v>
      </c>
      <c r="K98" s="50" t="s">
        <v>186</v>
      </c>
      <c r="L98" s="50">
        <v>0.0</v>
      </c>
      <c r="M98" s="61">
        <v>15.0</v>
      </c>
      <c r="N98" s="61" t="s">
        <v>48</v>
      </c>
      <c r="O98" s="61" t="s">
        <v>22</v>
      </c>
      <c r="P98" s="50">
        <v>1.0</v>
      </c>
      <c r="Q98" s="61" t="s">
        <v>16</v>
      </c>
      <c r="R98" s="50">
        <v>1.0</v>
      </c>
      <c r="S98" s="61" t="s">
        <v>22</v>
      </c>
      <c r="T98" s="51" t="s">
        <v>345</v>
      </c>
      <c r="U98" s="55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7"/>
    </row>
    <row r="99">
      <c r="A99" s="47">
        <v>98.0</v>
      </c>
      <c r="B99" s="62" t="s">
        <v>346</v>
      </c>
      <c r="C99" s="63" t="s">
        <v>347</v>
      </c>
      <c r="D99" s="50">
        <f t="shared" si="1"/>
        <v>0</v>
      </c>
      <c r="E99" s="61" t="s">
        <v>31</v>
      </c>
      <c r="F99" s="61">
        <v>2019.0</v>
      </c>
      <c r="G99" s="64" t="s">
        <v>149</v>
      </c>
      <c r="H99" s="61" t="s">
        <v>150</v>
      </c>
      <c r="I99" s="50" t="s">
        <v>71</v>
      </c>
      <c r="J99" s="50" t="s">
        <v>189</v>
      </c>
      <c r="K99" s="61" t="s">
        <v>348</v>
      </c>
      <c r="L99" s="50">
        <v>0.0</v>
      </c>
      <c r="M99" s="61">
        <v>59.0</v>
      </c>
      <c r="N99" s="61" t="s">
        <v>48</v>
      </c>
      <c r="O99" s="61" t="s">
        <v>22</v>
      </c>
      <c r="P99" s="50">
        <v>1.0</v>
      </c>
      <c r="Q99" s="61" t="s">
        <v>16</v>
      </c>
      <c r="R99" s="50">
        <v>1.0</v>
      </c>
      <c r="S99" s="61" t="s">
        <v>30</v>
      </c>
      <c r="T99" s="51" t="s">
        <v>349</v>
      </c>
      <c r="U99" s="55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7"/>
    </row>
    <row r="100">
      <c r="A100" s="58">
        <v>99.0</v>
      </c>
      <c r="B100" s="62" t="s">
        <v>350</v>
      </c>
      <c r="C100" s="63" t="s">
        <v>193</v>
      </c>
      <c r="D100" s="50">
        <f t="shared" si="1"/>
        <v>0</v>
      </c>
      <c r="E100" s="61" t="s">
        <v>55</v>
      </c>
      <c r="F100" s="61">
        <v>2017.0</v>
      </c>
      <c r="G100" s="61" t="s">
        <v>129</v>
      </c>
      <c r="H100" s="61" t="s">
        <v>151</v>
      </c>
      <c r="I100" s="50" t="s">
        <v>71</v>
      </c>
      <c r="J100" s="50" t="s">
        <v>189</v>
      </c>
      <c r="K100" s="61" t="s">
        <v>190</v>
      </c>
      <c r="L100" s="50">
        <v>0.0</v>
      </c>
      <c r="M100" s="61">
        <v>29.0</v>
      </c>
      <c r="N100" s="61" t="s">
        <v>48</v>
      </c>
      <c r="O100" s="61" t="s">
        <v>22</v>
      </c>
      <c r="P100" s="50">
        <v>1.0</v>
      </c>
      <c r="Q100" s="61" t="s">
        <v>16</v>
      </c>
      <c r="R100" s="50">
        <v>1.0</v>
      </c>
      <c r="S100" s="61" t="s">
        <v>22</v>
      </c>
      <c r="T100" s="51" t="s">
        <v>351</v>
      </c>
      <c r="U100" s="55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7"/>
    </row>
    <row r="101">
      <c r="A101" s="47">
        <v>100.0</v>
      </c>
      <c r="B101" s="60"/>
      <c r="C101" s="63" t="s">
        <v>193</v>
      </c>
      <c r="D101" s="50">
        <f t="shared" si="1"/>
        <v>0</v>
      </c>
      <c r="E101" s="61" t="s">
        <v>58</v>
      </c>
      <c r="F101" s="61">
        <v>2018.0</v>
      </c>
      <c r="G101" s="61" t="s">
        <v>152</v>
      </c>
      <c r="H101" s="61" t="s">
        <v>125</v>
      </c>
      <c r="I101" s="50" t="s">
        <v>71</v>
      </c>
      <c r="J101" s="61" t="s">
        <v>189</v>
      </c>
      <c r="K101" s="61" t="s">
        <v>186</v>
      </c>
      <c r="L101" s="50">
        <v>0.0</v>
      </c>
      <c r="M101" s="61">
        <v>47.0</v>
      </c>
      <c r="N101" s="61" t="s">
        <v>48</v>
      </c>
      <c r="O101" s="61" t="s">
        <v>22</v>
      </c>
      <c r="P101" s="50">
        <v>1.0</v>
      </c>
      <c r="Q101" s="61" t="s">
        <v>16</v>
      </c>
      <c r="R101" s="50">
        <v>1.0</v>
      </c>
      <c r="S101" s="61" t="s">
        <v>22</v>
      </c>
      <c r="T101" s="51" t="s">
        <v>352</v>
      </c>
      <c r="U101" s="55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7"/>
    </row>
    <row r="102">
      <c r="A102" s="47">
        <v>101.0</v>
      </c>
      <c r="B102" s="60"/>
      <c r="C102" s="63" t="s">
        <v>193</v>
      </c>
      <c r="D102" s="50">
        <f t="shared" si="1"/>
        <v>0</v>
      </c>
      <c r="E102" s="61" t="s">
        <v>32</v>
      </c>
      <c r="F102" s="61">
        <v>2022.0</v>
      </c>
      <c r="G102" s="61" t="s">
        <v>153</v>
      </c>
      <c r="H102" s="61" t="s">
        <v>66</v>
      </c>
      <c r="I102" s="50" t="s">
        <v>71</v>
      </c>
      <c r="J102" s="61" t="s">
        <v>189</v>
      </c>
      <c r="K102" s="61" t="s">
        <v>17</v>
      </c>
      <c r="L102" s="50">
        <v>0.0</v>
      </c>
      <c r="M102" s="61">
        <v>36.0</v>
      </c>
      <c r="N102" s="61" t="s">
        <v>127</v>
      </c>
      <c r="O102" s="61" t="s">
        <v>30</v>
      </c>
      <c r="P102" s="50">
        <v>1.0</v>
      </c>
      <c r="Q102" s="61" t="s">
        <v>16</v>
      </c>
      <c r="R102" s="50">
        <v>1.0</v>
      </c>
      <c r="S102" s="61" t="s">
        <v>30</v>
      </c>
      <c r="T102" s="51" t="s">
        <v>353</v>
      </c>
      <c r="U102" s="55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7"/>
    </row>
    <row r="103">
      <c r="A103" s="58">
        <v>102.0</v>
      </c>
      <c r="B103" s="62" t="s">
        <v>354</v>
      </c>
      <c r="C103" s="63" t="s">
        <v>193</v>
      </c>
      <c r="D103" s="50">
        <f t="shared" si="1"/>
        <v>0</v>
      </c>
      <c r="E103" s="61" t="s">
        <v>11</v>
      </c>
      <c r="F103" s="61">
        <v>2021.0</v>
      </c>
      <c r="G103" s="61" t="s">
        <v>154</v>
      </c>
      <c r="H103" s="61" t="s">
        <v>145</v>
      </c>
      <c r="I103" s="50" t="s">
        <v>71</v>
      </c>
      <c r="J103" s="61" t="s">
        <v>189</v>
      </c>
      <c r="K103" s="61" t="s">
        <v>186</v>
      </c>
      <c r="L103" s="50">
        <v>0.0</v>
      </c>
      <c r="M103" s="61">
        <v>41.0</v>
      </c>
      <c r="N103" s="61" t="s">
        <v>15</v>
      </c>
      <c r="O103" s="61" t="s">
        <v>30</v>
      </c>
      <c r="P103" s="50">
        <v>1.0</v>
      </c>
      <c r="Q103" s="61" t="s">
        <v>50</v>
      </c>
      <c r="R103" s="50">
        <v>1.0</v>
      </c>
      <c r="S103" s="61" t="s">
        <v>30</v>
      </c>
      <c r="T103" s="51" t="s">
        <v>355</v>
      </c>
      <c r="U103" s="65">
        <v>2022.0</v>
      </c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7"/>
    </row>
    <row r="104">
      <c r="A104" s="47">
        <v>103.0</v>
      </c>
      <c r="B104" s="62" t="s">
        <v>356</v>
      </c>
      <c r="C104" s="63" t="s">
        <v>193</v>
      </c>
      <c r="D104" s="50">
        <f t="shared" si="1"/>
        <v>0</v>
      </c>
      <c r="E104" s="61" t="s">
        <v>58</v>
      </c>
      <c r="F104" s="61">
        <v>2019.0</v>
      </c>
      <c r="G104" s="61" t="s">
        <v>155</v>
      </c>
      <c r="H104" s="61" t="s">
        <v>145</v>
      </c>
      <c r="I104" s="50" t="s">
        <v>71</v>
      </c>
      <c r="J104" s="61" t="s">
        <v>189</v>
      </c>
      <c r="K104" s="61" t="s">
        <v>190</v>
      </c>
      <c r="L104" s="50">
        <v>0.0</v>
      </c>
      <c r="M104" s="61">
        <v>25.0</v>
      </c>
      <c r="N104" s="61" t="s">
        <v>48</v>
      </c>
      <c r="O104" s="61" t="s">
        <v>22</v>
      </c>
      <c r="P104" s="50">
        <v>1.0</v>
      </c>
      <c r="Q104" s="61" t="s">
        <v>50</v>
      </c>
      <c r="R104" s="50">
        <v>1.0</v>
      </c>
      <c r="S104" s="61" t="s">
        <v>30</v>
      </c>
      <c r="T104" s="51" t="s">
        <v>357</v>
      </c>
      <c r="U104" s="55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7"/>
    </row>
    <row r="105">
      <c r="A105" s="47">
        <v>104.0</v>
      </c>
      <c r="B105" s="62" t="s">
        <v>358</v>
      </c>
      <c r="C105" s="63" t="s">
        <v>193</v>
      </c>
      <c r="D105" s="50">
        <f t="shared" si="1"/>
        <v>0</v>
      </c>
      <c r="E105" s="61" t="s">
        <v>32</v>
      </c>
      <c r="F105" s="61">
        <v>2013.0</v>
      </c>
      <c r="G105" s="61" t="s">
        <v>156</v>
      </c>
      <c r="H105" s="61" t="s">
        <v>157</v>
      </c>
      <c r="I105" s="50" t="s">
        <v>71</v>
      </c>
      <c r="J105" s="61" t="s">
        <v>189</v>
      </c>
      <c r="K105" s="61" t="s">
        <v>186</v>
      </c>
      <c r="L105" s="50">
        <v>0.0</v>
      </c>
      <c r="M105" s="61">
        <v>20.0</v>
      </c>
      <c r="N105" s="61" t="s">
        <v>48</v>
      </c>
      <c r="O105" s="61" t="s">
        <v>22</v>
      </c>
      <c r="P105" s="50">
        <v>1.0</v>
      </c>
      <c r="Q105" s="61" t="s">
        <v>16</v>
      </c>
      <c r="R105" s="50">
        <v>1.0</v>
      </c>
      <c r="S105" s="61" t="s">
        <v>22</v>
      </c>
      <c r="T105" s="51" t="s">
        <v>359</v>
      </c>
      <c r="U105" s="55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7"/>
    </row>
    <row r="106">
      <c r="A106" s="58">
        <v>105.0</v>
      </c>
      <c r="B106" s="48" t="s">
        <v>360</v>
      </c>
      <c r="C106" s="49" t="s">
        <v>193</v>
      </c>
      <c r="D106" s="50">
        <f t="shared" si="1"/>
        <v>0</v>
      </c>
      <c r="E106" s="50" t="s">
        <v>32</v>
      </c>
      <c r="F106" s="50">
        <v>2018.0</v>
      </c>
      <c r="G106" s="50" t="s">
        <v>158</v>
      </c>
      <c r="H106" s="50" t="s">
        <v>133</v>
      </c>
      <c r="I106" s="50" t="s">
        <v>71</v>
      </c>
      <c r="J106" s="50" t="s">
        <v>189</v>
      </c>
      <c r="K106" s="50" t="s">
        <v>186</v>
      </c>
      <c r="L106" s="50">
        <v>0.0</v>
      </c>
      <c r="M106" s="50">
        <v>32.0</v>
      </c>
      <c r="N106" s="50" t="s">
        <v>48</v>
      </c>
      <c r="O106" s="50" t="s">
        <v>22</v>
      </c>
      <c r="P106" s="50">
        <v>1.0</v>
      </c>
      <c r="Q106" s="50" t="s">
        <v>16</v>
      </c>
      <c r="R106" s="50">
        <v>0.0</v>
      </c>
      <c r="S106" s="50" t="s">
        <v>22</v>
      </c>
      <c r="T106" s="51" t="s">
        <v>361</v>
      </c>
      <c r="U106" s="55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7"/>
    </row>
    <row r="107">
      <c r="A107" s="47">
        <v>106.0</v>
      </c>
      <c r="B107" s="48" t="s">
        <v>362</v>
      </c>
      <c r="C107" s="49" t="s">
        <v>193</v>
      </c>
      <c r="D107" s="50">
        <f t="shared" si="1"/>
        <v>0</v>
      </c>
      <c r="E107" s="50" t="s">
        <v>23</v>
      </c>
      <c r="F107" s="50">
        <v>2016.0</v>
      </c>
      <c r="G107" s="50" t="s">
        <v>159</v>
      </c>
      <c r="H107" s="50" t="s">
        <v>135</v>
      </c>
      <c r="I107" s="50" t="s">
        <v>71</v>
      </c>
      <c r="J107" s="50" t="s">
        <v>189</v>
      </c>
      <c r="K107" s="50" t="s">
        <v>186</v>
      </c>
      <c r="L107" s="50">
        <v>0.0</v>
      </c>
      <c r="M107" s="50">
        <v>17.0</v>
      </c>
      <c r="N107" s="50" t="s">
        <v>15</v>
      </c>
      <c r="O107" s="50" t="s">
        <v>30</v>
      </c>
      <c r="P107" s="50">
        <v>0.0</v>
      </c>
      <c r="Q107" s="50" t="s">
        <v>16</v>
      </c>
      <c r="R107" s="50">
        <v>0.0</v>
      </c>
      <c r="S107" s="50" t="s">
        <v>22</v>
      </c>
      <c r="T107" s="51" t="s">
        <v>363</v>
      </c>
      <c r="U107" s="55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7"/>
    </row>
    <row r="108">
      <c r="A108" s="47">
        <v>107.0</v>
      </c>
      <c r="B108" s="62" t="s">
        <v>364</v>
      </c>
      <c r="C108" s="63" t="s">
        <v>193</v>
      </c>
      <c r="D108" s="50">
        <f t="shared" si="1"/>
        <v>0</v>
      </c>
      <c r="E108" s="61" t="s">
        <v>23</v>
      </c>
      <c r="F108" s="61">
        <v>2020.0</v>
      </c>
      <c r="G108" s="61" t="s">
        <v>160</v>
      </c>
      <c r="H108" s="61" t="s">
        <v>125</v>
      </c>
      <c r="I108" s="50" t="s">
        <v>71</v>
      </c>
      <c r="J108" s="61" t="s">
        <v>189</v>
      </c>
      <c r="K108" s="61" t="s">
        <v>186</v>
      </c>
      <c r="L108" s="50">
        <v>0.0</v>
      </c>
      <c r="M108" s="61">
        <v>22.0</v>
      </c>
      <c r="N108" s="61" t="s">
        <v>75</v>
      </c>
      <c r="O108" s="61" t="s">
        <v>30</v>
      </c>
      <c r="P108" s="50">
        <v>1.0</v>
      </c>
      <c r="Q108" s="61" t="s">
        <v>50</v>
      </c>
      <c r="R108" s="50">
        <v>1.0</v>
      </c>
      <c r="S108" s="61" t="s">
        <v>22</v>
      </c>
      <c r="T108" s="51" t="s">
        <v>365</v>
      </c>
      <c r="U108" s="55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7"/>
    </row>
    <row r="109">
      <c r="A109" s="58">
        <v>108.0</v>
      </c>
      <c r="B109" s="62" t="s">
        <v>335</v>
      </c>
      <c r="C109" s="63" t="s">
        <v>193</v>
      </c>
      <c r="D109" s="50">
        <f t="shared" si="1"/>
        <v>0</v>
      </c>
      <c r="E109" s="61" t="s">
        <v>55</v>
      </c>
      <c r="F109" s="61">
        <v>2016.0</v>
      </c>
      <c r="G109" s="61" t="s">
        <v>161</v>
      </c>
      <c r="H109" s="61" t="s">
        <v>125</v>
      </c>
      <c r="I109" s="50" t="s">
        <v>71</v>
      </c>
      <c r="J109" s="61" t="s">
        <v>189</v>
      </c>
      <c r="K109" s="61" t="s">
        <v>186</v>
      </c>
      <c r="L109" s="50">
        <v>0.0</v>
      </c>
      <c r="M109" s="61">
        <v>15.0</v>
      </c>
      <c r="N109" s="61" t="s">
        <v>91</v>
      </c>
      <c r="O109" s="61" t="s">
        <v>30</v>
      </c>
      <c r="P109" s="50">
        <v>1.0</v>
      </c>
      <c r="Q109" s="61" t="s">
        <v>16</v>
      </c>
      <c r="R109" s="50">
        <v>1.0</v>
      </c>
      <c r="S109" s="61" t="s">
        <v>22</v>
      </c>
      <c r="T109" s="51" t="s">
        <v>366</v>
      </c>
      <c r="U109" s="65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7"/>
    </row>
    <row r="110">
      <c r="A110" s="47">
        <v>109.0</v>
      </c>
      <c r="B110" s="62" t="s">
        <v>367</v>
      </c>
      <c r="C110" s="63" t="s">
        <v>193</v>
      </c>
      <c r="D110" s="50">
        <f t="shared" si="1"/>
        <v>0</v>
      </c>
      <c r="E110" s="61" t="s">
        <v>32</v>
      </c>
      <c r="F110" s="61">
        <v>2017.0</v>
      </c>
      <c r="G110" s="61" t="s">
        <v>138</v>
      </c>
      <c r="H110" s="61" t="s">
        <v>125</v>
      </c>
      <c r="I110" s="50" t="s">
        <v>71</v>
      </c>
      <c r="J110" s="61" t="s">
        <v>189</v>
      </c>
      <c r="K110" s="61" t="s">
        <v>186</v>
      </c>
      <c r="L110" s="50">
        <v>0.0</v>
      </c>
      <c r="M110" s="61">
        <v>46.0</v>
      </c>
      <c r="N110" s="61" t="s">
        <v>48</v>
      </c>
      <c r="O110" s="61" t="s">
        <v>22</v>
      </c>
      <c r="P110" s="50">
        <v>1.0</v>
      </c>
      <c r="Q110" s="61" t="s">
        <v>16</v>
      </c>
      <c r="R110" s="50">
        <v>1.0</v>
      </c>
      <c r="S110" s="61" t="s">
        <v>22</v>
      </c>
      <c r="T110" s="51" t="s">
        <v>368</v>
      </c>
      <c r="U110" s="55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7"/>
    </row>
    <row r="111">
      <c r="A111" s="47">
        <v>110.0</v>
      </c>
      <c r="B111" s="62" t="s">
        <v>233</v>
      </c>
      <c r="C111" s="63" t="s">
        <v>29</v>
      </c>
      <c r="D111" s="50">
        <f t="shared" si="1"/>
        <v>0</v>
      </c>
      <c r="E111" s="61" t="s">
        <v>40</v>
      </c>
      <c r="F111" s="61">
        <v>2017.0</v>
      </c>
      <c r="G111" s="61" t="s">
        <v>162</v>
      </c>
      <c r="H111" s="61" t="s">
        <v>70</v>
      </c>
      <c r="I111" s="50" t="s">
        <v>163</v>
      </c>
      <c r="J111" s="61" t="s">
        <v>189</v>
      </c>
      <c r="K111" s="61" t="s">
        <v>186</v>
      </c>
      <c r="L111" s="50">
        <v>0.0</v>
      </c>
      <c r="M111" s="61">
        <v>24.0</v>
      </c>
      <c r="N111" s="61" t="s">
        <v>15</v>
      </c>
      <c r="O111" s="61" t="s">
        <v>30</v>
      </c>
      <c r="P111" s="50">
        <v>1.0</v>
      </c>
      <c r="Q111" s="61" t="s">
        <v>16</v>
      </c>
      <c r="R111" s="50">
        <v>1.0</v>
      </c>
      <c r="S111" s="61" t="s">
        <v>22</v>
      </c>
      <c r="T111" s="51" t="s">
        <v>369</v>
      </c>
      <c r="U111" s="55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7"/>
    </row>
    <row r="112">
      <c r="A112" s="58">
        <v>111.0</v>
      </c>
      <c r="B112" s="62" t="s">
        <v>370</v>
      </c>
      <c r="C112" s="63" t="s">
        <v>193</v>
      </c>
      <c r="D112" s="50">
        <f t="shared" si="1"/>
        <v>0</v>
      </c>
      <c r="E112" s="61" t="s">
        <v>55</v>
      </c>
      <c r="F112" s="61">
        <v>2016.0</v>
      </c>
      <c r="G112" s="61" t="s">
        <v>156</v>
      </c>
      <c r="H112" s="61" t="s">
        <v>125</v>
      </c>
      <c r="I112" s="50" t="s">
        <v>71</v>
      </c>
      <c r="J112" s="61" t="s">
        <v>189</v>
      </c>
      <c r="K112" s="61" t="s">
        <v>186</v>
      </c>
      <c r="L112" s="50">
        <v>0.0</v>
      </c>
      <c r="M112" s="61">
        <v>10.0</v>
      </c>
      <c r="N112" s="61" t="s">
        <v>48</v>
      </c>
      <c r="O112" s="61" t="s">
        <v>22</v>
      </c>
      <c r="P112" s="50">
        <v>1.0</v>
      </c>
      <c r="Q112" s="61" t="s">
        <v>16</v>
      </c>
      <c r="R112" s="50">
        <v>1.0</v>
      </c>
      <c r="S112" s="61" t="s">
        <v>22</v>
      </c>
      <c r="T112" s="51" t="s">
        <v>371</v>
      </c>
      <c r="U112" s="55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7"/>
    </row>
    <row r="113">
      <c r="A113" s="47">
        <v>112.0</v>
      </c>
      <c r="B113" s="62" t="s">
        <v>372</v>
      </c>
      <c r="C113" s="63" t="s">
        <v>193</v>
      </c>
      <c r="D113" s="50">
        <f t="shared" si="1"/>
        <v>0</v>
      </c>
      <c r="E113" s="61" t="s">
        <v>55</v>
      </c>
      <c r="F113" s="61">
        <v>2016.0</v>
      </c>
      <c r="G113" s="61" t="s">
        <v>156</v>
      </c>
      <c r="H113" s="61" t="s">
        <v>164</v>
      </c>
      <c r="I113" s="50" t="s">
        <v>71</v>
      </c>
      <c r="J113" s="61" t="s">
        <v>189</v>
      </c>
      <c r="K113" s="61" t="s">
        <v>186</v>
      </c>
      <c r="L113" s="50">
        <v>0.0</v>
      </c>
      <c r="M113" s="61">
        <v>34.0</v>
      </c>
      <c r="N113" s="61" t="s">
        <v>48</v>
      </c>
      <c r="O113" s="61" t="s">
        <v>22</v>
      </c>
      <c r="P113" s="50">
        <v>1.0</v>
      </c>
      <c r="Q113" s="61" t="s">
        <v>16</v>
      </c>
      <c r="R113" s="50">
        <v>1.0</v>
      </c>
      <c r="S113" s="61" t="s">
        <v>22</v>
      </c>
      <c r="T113" s="51" t="s">
        <v>371</v>
      </c>
      <c r="U113" s="55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7"/>
    </row>
    <row r="114">
      <c r="A114" s="47">
        <v>113.0</v>
      </c>
      <c r="B114" s="60"/>
      <c r="C114" s="63" t="s">
        <v>193</v>
      </c>
      <c r="D114" s="50">
        <f t="shared" si="1"/>
        <v>0</v>
      </c>
      <c r="E114" s="61" t="s">
        <v>58</v>
      </c>
      <c r="F114" s="61">
        <v>2015.0</v>
      </c>
      <c r="G114" s="61" t="s">
        <v>158</v>
      </c>
      <c r="H114" s="61" t="s">
        <v>125</v>
      </c>
      <c r="I114" s="50" t="s">
        <v>71</v>
      </c>
      <c r="J114" s="61" t="s">
        <v>189</v>
      </c>
      <c r="K114" s="61" t="s">
        <v>186</v>
      </c>
      <c r="L114" s="50">
        <v>0.0</v>
      </c>
      <c r="M114" s="61">
        <v>26.0</v>
      </c>
      <c r="N114" s="61" t="s">
        <v>48</v>
      </c>
      <c r="O114" s="61" t="s">
        <v>22</v>
      </c>
      <c r="P114" s="50">
        <v>1.0</v>
      </c>
      <c r="Q114" s="61" t="s">
        <v>16</v>
      </c>
      <c r="R114" s="50">
        <v>1.0</v>
      </c>
      <c r="S114" s="61" t="s">
        <v>22</v>
      </c>
      <c r="T114" s="51" t="s">
        <v>373</v>
      </c>
      <c r="U114" s="55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7"/>
    </row>
    <row r="115">
      <c r="A115" s="58">
        <v>114.0</v>
      </c>
      <c r="B115" s="60"/>
      <c r="C115" s="63" t="s">
        <v>193</v>
      </c>
      <c r="D115" s="50">
        <f t="shared" si="1"/>
        <v>0</v>
      </c>
      <c r="E115" s="61" t="s">
        <v>23</v>
      </c>
      <c r="F115" s="61">
        <v>2021.0</v>
      </c>
      <c r="G115" s="61" t="s">
        <v>165</v>
      </c>
      <c r="H115" s="61" t="s">
        <v>164</v>
      </c>
      <c r="I115" s="50" t="s">
        <v>71</v>
      </c>
      <c r="J115" s="61" t="s">
        <v>189</v>
      </c>
      <c r="K115" s="61" t="s">
        <v>186</v>
      </c>
      <c r="L115" s="50">
        <v>0.0</v>
      </c>
      <c r="M115" s="61">
        <v>37.0</v>
      </c>
      <c r="N115" s="61" t="s">
        <v>48</v>
      </c>
      <c r="O115" s="61" t="s">
        <v>22</v>
      </c>
      <c r="P115" s="50">
        <v>1.0</v>
      </c>
      <c r="Q115" s="61" t="s">
        <v>16</v>
      </c>
      <c r="R115" s="50">
        <v>1.0</v>
      </c>
      <c r="S115" s="61" t="s">
        <v>22</v>
      </c>
      <c r="T115" s="51" t="s">
        <v>374</v>
      </c>
      <c r="U115" s="55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7"/>
    </row>
    <row r="116">
      <c r="A116" s="47">
        <v>115.0</v>
      </c>
      <c r="B116" s="62" t="s">
        <v>375</v>
      </c>
      <c r="C116" s="63" t="s">
        <v>29</v>
      </c>
      <c r="D116" s="50">
        <f t="shared" si="1"/>
        <v>0</v>
      </c>
      <c r="E116" s="61" t="s">
        <v>64</v>
      </c>
      <c r="F116" s="61">
        <v>2018.0</v>
      </c>
      <c r="G116" s="61" t="s">
        <v>166</v>
      </c>
      <c r="H116" s="61" t="s">
        <v>167</v>
      </c>
      <c r="I116" s="50" t="s">
        <v>14</v>
      </c>
      <c r="J116" s="61" t="s">
        <v>189</v>
      </c>
      <c r="K116" s="61" t="s">
        <v>186</v>
      </c>
      <c r="L116" s="50">
        <v>0.0</v>
      </c>
      <c r="M116" s="61">
        <v>59.0</v>
      </c>
      <c r="N116" s="61" t="s">
        <v>48</v>
      </c>
      <c r="O116" s="61" t="s">
        <v>22</v>
      </c>
      <c r="P116" s="50">
        <v>1.0</v>
      </c>
      <c r="Q116" s="61" t="s">
        <v>16</v>
      </c>
      <c r="R116" s="50">
        <v>1.0</v>
      </c>
      <c r="S116" s="61" t="s">
        <v>30</v>
      </c>
      <c r="T116" s="51" t="s">
        <v>376</v>
      </c>
      <c r="U116" s="55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7"/>
    </row>
    <row r="117">
      <c r="A117" s="47">
        <v>116.0</v>
      </c>
      <c r="B117" s="62" t="s">
        <v>377</v>
      </c>
      <c r="C117" s="63" t="s">
        <v>193</v>
      </c>
      <c r="D117" s="50">
        <f t="shared" si="1"/>
        <v>0</v>
      </c>
      <c r="E117" s="61" t="s">
        <v>55</v>
      </c>
      <c r="F117" s="61">
        <v>2021.0</v>
      </c>
      <c r="G117" s="61" t="s">
        <v>168</v>
      </c>
      <c r="H117" s="61" t="s">
        <v>169</v>
      </c>
      <c r="I117" s="50" t="s">
        <v>170</v>
      </c>
      <c r="J117" s="61" t="s">
        <v>189</v>
      </c>
      <c r="K117" s="61" t="s">
        <v>186</v>
      </c>
      <c r="L117" s="50">
        <v>0.0</v>
      </c>
      <c r="M117" s="61">
        <v>34.0</v>
      </c>
      <c r="N117" s="61" t="s">
        <v>48</v>
      </c>
      <c r="O117" s="61" t="s">
        <v>22</v>
      </c>
      <c r="P117" s="50">
        <v>1.0</v>
      </c>
      <c r="Q117" s="61" t="s">
        <v>16</v>
      </c>
      <c r="R117" s="50">
        <v>1.0</v>
      </c>
      <c r="S117" s="61" t="s">
        <v>22</v>
      </c>
      <c r="T117" s="51" t="s">
        <v>378</v>
      </c>
      <c r="U117" s="55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7"/>
    </row>
    <row r="118">
      <c r="A118" s="58">
        <v>117.0</v>
      </c>
      <c r="B118" s="62" t="s">
        <v>377</v>
      </c>
      <c r="C118" s="63" t="s">
        <v>193</v>
      </c>
      <c r="D118" s="50">
        <f t="shared" si="1"/>
        <v>0</v>
      </c>
      <c r="E118" s="61" t="s">
        <v>55</v>
      </c>
      <c r="F118" s="61">
        <v>2021.0</v>
      </c>
      <c r="G118" s="61" t="s">
        <v>168</v>
      </c>
      <c r="H118" s="61" t="s">
        <v>169</v>
      </c>
      <c r="I118" s="50" t="s">
        <v>170</v>
      </c>
      <c r="J118" s="61" t="s">
        <v>189</v>
      </c>
      <c r="K118" s="61" t="s">
        <v>186</v>
      </c>
      <c r="L118" s="50">
        <v>0.0</v>
      </c>
      <c r="M118" s="61">
        <v>51.0</v>
      </c>
      <c r="N118" s="61" t="s">
        <v>48</v>
      </c>
      <c r="O118" s="61" t="s">
        <v>22</v>
      </c>
      <c r="P118" s="50">
        <v>1.0</v>
      </c>
      <c r="Q118" s="61" t="s">
        <v>50</v>
      </c>
      <c r="R118" s="50">
        <v>1.0</v>
      </c>
      <c r="S118" s="61" t="s">
        <v>22</v>
      </c>
      <c r="T118" s="51" t="s">
        <v>378</v>
      </c>
      <c r="U118" s="55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7"/>
    </row>
    <row r="119">
      <c r="A119" s="47">
        <v>118.0</v>
      </c>
      <c r="B119" s="62" t="s">
        <v>379</v>
      </c>
      <c r="C119" s="63" t="s">
        <v>193</v>
      </c>
      <c r="D119" s="50">
        <f t="shared" si="1"/>
        <v>0</v>
      </c>
      <c r="E119" s="61" t="s">
        <v>58</v>
      </c>
      <c r="F119" s="61">
        <v>2019.0</v>
      </c>
      <c r="G119" s="61" t="s">
        <v>171</v>
      </c>
      <c r="H119" s="61" t="s">
        <v>169</v>
      </c>
      <c r="I119" s="50" t="s">
        <v>170</v>
      </c>
      <c r="J119" s="61" t="s">
        <v>189</v>
      </c>
      <c r="K119" s="61" t="s">
        <v>186</v>
      </c>
      <c r="L119" s="50">
        <v>0.0</v>
      </c>
      <c r="M119" s="61">
        <v>13.0</v>
      </c>
      <c r="N119" s="61" t="s">
        <v>91</v>
      </c>
      <c r="O119" s="61" t="s">
        <v>30</v>
      </c>
      <c r="P119" s="50">
        <v>1.0</v>
      </c>
      <c r="Q119" s="61" t="s">
        <v>50</v>
      </c>
      <c r="R119" s="50">
        <v>1.0</v>
      </c>
      <c r="S119" s="61" t="s">
        <v>22</v>
      </c>
      <c r="T119" s="51" t="s">
        <v>380</v>
      </c>
      <c r="U119" s="55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7"/>
    </row>
    <row r="120">
      <c r="A120" s="47">
        <v>119.0</v>
      </c>
      <c r="B120" s="62" t="s">
        <v>381</v>
      </c>
      <c r="C120" s="63" t="s">
        <v>198</v>
      </c>
      <c r="D120" s="50">
        <f t="shared" si="1"/>
        <v>0</v>
      </c>
      <c r="E120" s="50" t="s">
        <v>31</v>
      </c>
      <c r="F120" s="50">
        <v>2022.0</v>
      </c>
      <c r="G120" s="61" t="s">
        <v>172</v>
      </c>
      <c r="H120" s="61" t="s">
        <v>25</v>
      </c>
      <c r="I120" s="50" t="s">
        <v>173</v>
      </c>
      <c r="J120" s="61" t="s">
        <v>252</v>
      </c>
      <c r="K120" s="61" t="s">
        <v>186</v>
      </c>
      <c r="L120" s="50">
        <v>0.0</v>
      </c>
      <c r="M120" s="61">
        <v>67.0</v>
      </c>
      <c r="N120" s="61" t="s">
        <v>48</v>
      </c>
      <c r="O120" s="61" t="s">
        <v>22</v>
      </c>
      <c r="P120" s="50">
        <v>1.0</v>
      </c>
      <c r="Q120" s="61" t="s">
        <v>16</v>
      </c>
      <c r="R120" s="50">
        <v>1.0</v>
      </c>
      <c r="S120" s="61" t="s">
        <v>22</v>
      </c>
      <c r="T120" s="51" t="s">
        <v>382</v>
      </c>
      <c r="U120" s="55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7"/>
    </row>
    <row r="121">
      <c r="A121" s="58">
        <v>120.0</v>
      </c>
      <c r="B121" s="62" t="s">
        <v>381</v>
      </c>
      <c r="C121" s="63" t="s">
        <v>198</v>
      </c>
      <c r="D121" s="50">
        <f t="shared" si="1"/>
        <v>0</v>
      </c>
      <c r="E121" s="61" t="s">
        <v>31</v>
      </c>
      <c r="F121" s="61">
        <v>2022.0</v>
      </c>
      <c r="G121" s="61" t="s">
        <v>172</v>
      </c>
      <c r="H121" s="61" t="s">
        <v>25</v>
      </c>
      <c r="I121" s="50" t="s">
        <v>173</v>
      </c>
      <c r="J121" s="61" t="s">
        <v>252</v>
      </c>
      <c r="K121" s="61" t="s">
        <v>186</v>
      </c>
      <c r="L121" s="50">
        <v>0.0</v>
      </c>
      <c r="M121" s="61">
        <v>66.0</v>
      </c>
      <c r="N121" s="61" t="s">
        <v>48</v>
      </c>
      <c r="O121" s="61" t="s">
        <v>22</v>
      </c>
      <c r="P121" s="50">
        <v>1.0</v>
      </c>
      <c r="Q121" s="61" t="s">
        <v>50</v>
      </c>
      <c r="R121" s="50">
        <v>1.0</v>
      </c>
      <c r="S121" s="61" t="s">
        <v>22</v>
      </c>
      <c r="T121" s="51" t="s">
        <v>382</v>
      </c>
      <c r="U121" s="55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7"/>
    </row>
    <row r="122">
      <c r="A122" s="66">
        <v>121.0</v>
      </c>
      <c r="B122" s="67" t="s">
        <v>383</v>
      </c>
      <c r="C122" s="67" t="s">
        <v>193</v>
      </c>
      <c r="D122" s="50">
        <f t="shared" si="1"/>
        <v>0</v>
      </c>
      <c r="E122" s="67" t="s">
        <v>32</v>
      </c>
      <c r="F122" s="67">
        <v>2013.0</v>
      </c>
      <c r="G122" s="67" t="s">
        <v>174</v>
      </c>
      <c r="H122" s="67" t="s">
        <v>175</v>
      </c>
      <c r="I122" s="67" t="s">
        <v>71</v>
      </c>
      <c r="J122" s="67" t="s">
        <v>189</v>
      </c>
      <c r="K122" s="67" t="s">
        <v>186</v>
      </c>
      <c r="L122" s="67">
        <v>0.0</v>
      </c>
      <c r="M122" s="67">
        <v>3.0</v>
      </c>
      <c r="N122" s="67" t="s">
        <v>48</v>
      </c>
      <c r="O122" s="67" t="s">
        <v>22</v>
      </c>
      <c r="P122" s="67">
        <v>1.0</v>
      </c>
      <c r="Q122" s="67" t="s">
        <v>50</v>
      </c>
      <c r="R122" s="83"/>
      <c r="S122" s="67" t="s">
        <v>22</v>
      </c>
      <c r="T122" s="68" t="s">
        <v>384</v>
      </c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7"/>
    </row>
    <row r="123">
      <c r="A123" s="69">
        <v>122.0</v>
      </c>
      <c r="B123" s="70" t="s">
        <v>385</v>
      </c>
      <c r="C123" s="70" t="s">
        <v>193</v>
      </c>
      <c r="D123" s="50">
        <f t="shared" si="1"/>
        <v>0</v>
      </c>
      <c r="E123" s="70" t="s">
        <v>32</v>
      </c>
      <c r="F123" s="70">
        <v>2013.0</v>
      </c>
      <c r="G123" s="70" t="s">
        <v>156</v>
      </c>
      <c r="H123" s="70" t="s">
        <v>145</v>
      </c>
      <c r="I123" s="70" t="s">
        <v>176</v>
      </c>
      <c r="J123" s="70" t="s">
        <v>189</v>
      </c>
      <c r="K123" s="70" t="s">
        <v>186</v>
      </c>
      <c r="L123" s="70">
        <v>0.0</v>
      </c>
      <c r="M123" s="67">
        <v>59.0</v>
      </c>
      <c r="N123" s="70" t="s">
        <v>48</v>
      </c>
      <c r="O123" s="70" t="s">
        <v>22</v>
      </c>
      <c r="P123" s="70">
        <v>1.0</v>
      </c>
      <c r="Q123" s="70" t="s">
        <v>16</v>
      </c>
      <c r="R123" s="70">
        <v>1.0</v>
      </c>
      <c r="S123" s="70" t="s">
        <v>22</v>
      </c>
      <c r="T123" s="72" t="s">
        <v>386</v>
      </c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7"/>
    </row>
    <row r="124">
      <c r="A124" s="69">
        <v>123.0</v>
      </c>
      <c r="B124" s="70" t="s">
        <v>387</v>
      </c>
      <c r="C124" s="70" t="s">
        <v>193</v>
      </c>
      <c r="D124" s="50">
        <f t="shared" si="1"/>
        <v>0</v>
      </c>
      <c r="E124" s="70" t="s">
        <v>55</v>
      </c>
      <c r="F124" s="70">
        <v>2012.0</v>
      </c>
      <c r="G124" s="70" t="s">
        <v>177</v>
      </c>
      <c r="H124" s="70" t="s">
        <v>125</v>
      </c>
      <c r="I124" s="70" t="s">
        <v>71</v>
      </c>
      <c r="J124" s="70" t="s">
        <v>189</v>
      </c>
      <c r="K124" s="70" t="s">
        <v>186</v>
      </c>
      <c r="L124" s="70">
        <v>0.0</v>
      </c>
      <c r="M124" s="67">
        <v>41.0</v>
      </c>
      <c r="N124" s="70" t="s">
        <v>48</v>
      </c>
      <c r="O124" s="70" t="s">
        <v>22</v>
      </c>
      <c r="P124" s="70">
        <v>1.0</v>
      </c>
      <c r="Q124" s="70" t="s">
        <v>16</v>
      </c>
      <c r="R124" s="70">
        <v>1.0</v>
      </c>
      <c r="S124" s="70" t="s">
        <v>30</v>
      </c>
      <c r="T124" s="72" t="s">
        <v>388</v>
      </c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7"/>
    </row>
    <row r="125">
      <c r="A125" s="69">
        <v>124.0</v>
      </c>
      <c r="B125" s="71"/>
      <c r="C125" s="70" t="s">
        <v>193</v>
      </c>
      <c r="D125" s="50">
        <f t="shared" si="1"/>
        <v>0</v>
      </c>
      <c r="E125" s="70" t="s">
        <v>32</v>
      </c>
      <c r="F125" s="70">
        <v>2014.0</v>
      </c>
      <c r="G125" s="70" t="s">
        <v>178</v>
      </c>
      <c r="H125" s="70" t="s">
        <v>125</v>
      </c>
      <c r="I125" s="70" t="s">
        <v>71</v>
      </c>
      <c r="J125" s="70" t="s">
        <v>189</v>
      </c>
      <c r="K125" s="70" t="s">
        <v>186</v>
      </c>
      <c r="L125" s="70">
        <v>0.0</v>
      </c>
      <c r="M125" s="67">
        <v>65.0</v>
      </c>
      <c r="N125" s="70" t="s">
        <v>48</v>
      </c>
      <c r="O125" s="70" t="s">
        <v>22</v>
      </c>
      <c r="P125" s="70">
        <v>1.0</v>
      </c>
      <c r="Q125" s="70" t="s">
        <v>16</v>
      </c>
      <c r="R125" s="70">
        <v>1.0</v>
      </c>
      <c r="S125" s="70" t="s">
        <v>22</v>
      </c>
      <c r="T125" s="72" t="s">
        <v>389</v>
      </c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7"/>
    </row>
    <row r="126">
      <c r="A126" s="73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4"/>
      <c r="N126" s="71"/>
      <c r="O126" s="71"/>
      <c r="P126" s="71"/>
      <c r="Q126" s="71"/>
      <c r="R126" s="71"/>
      <c r="S126" s="71"/>
      <c r="T126" s="70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7"/>
    </row>
    <row r="127">
      <c r="A127" s="73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4"/>
      <c r="N127" s="71"/>
      <c r="O127" s="71"/>
      <c r="P127" s="71"/>
      <c r="Q127" s="71"/>
      <c r="R127" s="71"/>
      <c r="S127" s="71"/>
      <c r="T127" s="70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7"/>
    </row>
    <row r="128">
      <c r="A128" s="73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4"/>
      <c r="N128" s="71"/>
      <c r="O128" s="71"/>
      <c r="P128" s="71"/>
      <c r="Q128" s="71"/>
      <c r="R128" s="71"/>
      <c r="S128" s="71"/>
      <c r="T128" s="70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7"/>
    </row>
    <row r="129">
      <c r="A129" s="73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4"/>
      <c r="N129" s="71"/>
      <c r="O129" s="71"/>
      <c r="P129" s="71"/>
      <c r="Q129" s="71"/>
      <c r="R129" s="71"/>
      <c r="S129" s="71"/>
      <c r="T129" s="70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7"/>
    </row>
    <row r="130">
      <c r="A130" s="73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4"/>
      <c r="N130" s="71"/>
      <c r="O130" s="71"/>
      <c r="P130" s="71"/>
      <c r="Q130" s="71"/>
      <c r="R130" s="71"/>
      <c r="S130" s="71"/>
      <c r="T130" s="70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7"/>
    </row>
    <row r="131">
      <c r="A131" s="75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76" t="s">
        <v>390</v>
      </c>
      <c r="N131" s="56"/>
      <c r="O131" s="56"/>
      <c r="P131" s="56"/>
      <c r="Q131" s="77" t="s">
        <v>391</v>
      </c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7"/>
    </row>
    <row r="132">
      <c r="A132" s="75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76" t="s">
        <v>392</v>
      </c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7"/>
    </row>
    <row r="133">
      <c r="A133" s="75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76" t="s">
        <v>393</v>
      </c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7"/>
    </row>
    <row r="134">
      <c r="A134" s="75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76" t="s">
        <v>394</v>
      </c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7"/>
    </row>
    <row r="135">
      <c r="A135" s="75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76" t="s">
        <v>395</v>
      </c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7"/>
    </row>
    <row r="136">
      <c r="A136" s="75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76" t="s">
        <v>396</v>
      </c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7"/>
    </row>
    <row r="137">
      <c r="A137" s="75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7"/>
    </row>
    <row r="138">
      <c r="A138" s="75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78" t="s">
        <v>397</v>
      </c>
      <c r="N138" s="56"/>
      <c r="O138" s="56"/>
      <c r="P138" s="56"/>
      <c r="Q138" s="56"/>
      <c r="R138" s="56"/>
      <c r="S138" s="56"/>
      <c r="T138" s="56"/>
      <c r="U138" s="79" t="s">
        <v>398</v>
      </c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3"/>
      <c r="AG138" s="80"/>
      <c r="AH138" s="80"/>
      <c r="AI138" s="81"/>
    </row>
    <row r="139">
      <c r="A139" s="75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82"/>
      <c r="U139" s="59"/>
      <c r="V139" s="50" t="s">
        <v>399</v>
      </c>
      <c r="W139" s="50" t="s">
        <v>193</v>
      </c>
      <c r="X139" s="50" t="s">
        <v>184</v>
      </c>
      <c r="Y139" s="50" t="s">
        <v>400</v>
      </c>
      <c r="Z139" s="50" t="s">
        <v>401</v>
      </c>
      <c r="AA139" s="50" t="s">
        <v>402</v>
      </c>
      <c r="AB139" s="50" t="s">
        <v>403</v>
      </c>
      <c r="AC139" s="50" t="s">
        <v>14</v>
      </c>
      <c r="AD139" s="50" t="s">
        <v>404</v>
      </c>
      <c r="AE139" s="50" t="s">
        <v>405</v>
      </c>
      <c r="AF139" s="50" t="s">
        <v>406</v>
      </c>
      <c r="AG139" s="50" t="s">
        <v>407</v>
      </c>
      <c r="AH139" s="50" t="s">
        <v>408</v>
      </c>
      <c r="AI139" s="50" t="s">
        <v>409</v>
      </c>
    </row>
    <row r="140">
      <c r="A140" s="75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82"/>
      <c r="U140" s="50" t="s">
        <v>410</v>
      </c>
      <c r="V140" s="50">
        <v>43.4025974025974</v>
      </c>
      <c r="W140" s="50">
        <v>32.258064516129</v>
      </c>
      <c r="X140" s="50">
        <v>25.8064516129032</v>
      </c>
      <c r="Y140" s="50">
        <v>85.4838709677419</v>
      </c>
      <c r="Z140" s="50">
        <v>83.8709677419355</v>
      </c>
      <c r="AA140" s="50">
        <v>16.1290322580645</v>
      </c>
      <c r="AB140" s="50">
        <v>29.0322580645161</v>
      </c>
      <c r="AC140" s="50">
        <v>25.8064516129032</v>
      </c>
      <c r="AD140" s="50">
        <v>17.741935483871</v>
      </c>
      <c r="AE140" s="50">
        <v>3.2258064516129</v>
      </c>
      <c r="AF140" s="50">
        <v>48.780487804878</v>
      </c>
      <c r="AG140" s="50">
        <v>11.2903225806452</v>
      </c>
      <c r="AH140" s="50">
        <v>29.0322580645161</v>
      </c>
      <c r="AI140" s="50">
        <v>50.0</v>
      </c>
    </row>
    <row r="141">
      <c r="A141" s="75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4"/>
    </row>
    <row r="142">
      <c r="A142" s="75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76" t="s">
        <v>411</v>
      </c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7"/>
    </row>
    <row r="143">
      <c r="A143" s="7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7"/>
    </row>
    <row r="144">
      <c r="A144" s="7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76" t="s">
        <v>412</v>
      </c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7"/>
    </row>
    <row r="145">
      <c r="A145" s="75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7"/>
    </row>
    <row r="146">
      <c r="A146" s="7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7"/>
    </row>
    <row r="147">
      <c r="A147" s="7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7"/>
    </row>
    <row r="148">
      <c r="A148" s="7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7"/>
    </row>
    <row r="149">
      <c r="A149" s="7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7"/>
    </row>
    <row r="150">
      <c r="A150" s="7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7"/>
    </row>
    <row r="151">
      <c r="A151" s="75"/>
      <c r="B151" s="56"/>
      <c r="C151" s="56"/>
      <c r="D151" s="56"/>
      <c r="E151" s="56"/>
      <c r="F151" s="56"/>
      <c r="G151" s="56"/>
      <c r="H151" s="77" t="s">
        <v>1152</v>
      </c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7"/>
    </row>
    <row r="152">
      <c r="A152" s="7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7"/>
    </row>
    <row r="153">
      <c r="A153" s="75"/>
      <c r="B153" s="56"/>
      <c r="C153" s="56"/>
      <c r="D153" s="56"/>
      <c r="E153" s="56"/>
      <c r="F153" s="56"/>
      <c r="G153" s="56"/>
      <c r="H153" s="76" t="s">
        <v>1153</v>
      </c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7"/>
    </row>
    <row r="154">
      <c r="A154" s="75"/>
      <c r="B154" s="56"/>
      <c r="C154" s="56"/>
      <c r="D154" s="56"/>
      <c r="E154" s="56"/>
      <c r="F154" s="56"/>
      <c r="G154" s="56"/>
      <c r="H154" s="76" t="s">
        <v>1154</v>
      </c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7"/>
    </row>
    <row r="155">
      <c r="A155" s="75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7"/>
    </row>
    <row r="156">
      <c r="A156" s="75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7"/>
    </row>
    <row r="157">
      <c r="A157" s="75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7"/>
    </row>
    <row r="158">
      <c r="A158" s="75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7"/>
    </row>
    <row r="159">
      <c r="A159" s="75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7"/>
    </row>
    <row r="160">
      <c r="A160" s="75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7"/>
    </row>
    <row r="161">
      <c r="A161" s="75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7"/>
    </row>
    <row r="162">
      <c r="A162" s="75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7"/>
    </row>
    <row r="163">
      <c r="A163" s="75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7"/>
    </row>
    <row r="164">
      <c r="A164" s="75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7"/>
    </row>
    <row r="165">
      <c r="A165" s="75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7"/>
    </row>
    <row r="166">
      <c r="A166" s="75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7"/>
    </row>
    <row r="167">
      <c r="A167" s="75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7"/>
    </row>
    <row r="168">
      <c r="A168" s="75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7"/>
    </row>
    <row r="169">
      <c r="A169" s="75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7"/>
    </row>
    <row r="170">
      <c r="A170" s="75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7"/>
    </row>
    <row r="171">
      <c r="A171" s="75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7"/>
    </row>
    <row r="172">
      <c r="A172" s="75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7"/>
    </row>
    <row r="173">
      <c r="A173" s="75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7"/>
    </row>
    <row r="174">
      <c r="A174" s="75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7"/>
    </row>
    <row r="175">
      <c r="A175" s="75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7"/>
    </row>
    <row r="176">
      <c r="A176" s="75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7"/>
    </row>
    <row r="177">
      <c r="A177" s="75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7"/>
    </row>
    <row r="178">
      <c r="A178" s="75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7"/>
    </row>
    <row r="179">
      <c r="A179" s="75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7"/>
    </row>
    <row r="180">
      <c r="A180" s="75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7"/>
    </row>
    <row r="181">
      <c r="A181" s="75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7"/>
    </row>
    <row r="182">
      <c r="A182" s="75"/>
      <c r="B182" s="56"/>
      <c r="C182" s="56"/>
      <c r="D182" s="56"/>
      <c r="E182" s="56"/>
      <c r="F182" s="56"/>
      <c r="G182" s="76" t="s">
        <v>415</v>
      </c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7"/>
    </row>
    <row r="183">
      <c r="A183" s="75"/>
      <c r="B183" s="56"/>
      <c r="C183" s="56"/>
      <c r="D183" s="56"/>
      <c r="E183" s="56"/>
      <c r="F183" s="56"/>
      <c r="G183" s="76" t="s">
        <v>416</v>
      </c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7"/>
    </row>
    <row r="184">
      <c r="A184" s="75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7"/>
    </row>
    <row r="185">
      <c r="A185" s="75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7"/>
    </row>
    <row r="186">
      <c r="A186" s="75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7"/>
    </row>
    <row r="187">
      <c r="A187" s="75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7"/>
    </row>
    <row r="188">
      <c r="A188" s="75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7"/>
    </row>
    <row r="189">
      <c r="A189" s="75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7"/>
    </row>
    <row r="190">
      <c r="A190" s="75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7"/>
    </row>
    <row r="191">
      <c r="A191" s="75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7"/>
    </row>
    <row r="192">
      <c r="A192" s="75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7"/>
    </row>
    <row r="193">
      <c r="A193" s="75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7"/>
    </row>
    <row r="194">
      <c r="A194" s="86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  <c r="AH194" s="87"/>
      <c r="AI194" s="88"/>
    </row>
  </sheetData>
  <mergeCells count="1">
    <mergeCell ref="U138:AF138"/>
  </mergeCells>
  <hyperlinks>
    <hyperlink r:id="rId1" ref="T2"/>
    <hyperlink r:id="rId2" ref="T3"/>
    <hyperlink r:id="rId3" ref="T5"/>
    <hyperlink r:id="rId4" ref="T6"/>
    <hyperlink r:id="rId5" ref="T7"/>
    <hyperlink r:id="rId6" ref="T12"/>
    <hyperlink r:id="rId7" ref="T13"/>
    <hyperlink r:id="rId8" ref="T15"/>
    <hyperlink r:id="rId9" ref="T16"/>
    <hyperlink r:id="rId10" ref="T17"/>
    <hyperlink r:id="rId11" ref="T18"/>
    <hyperlink r:id="rId12" ref="T21"/>
    <hyperlink r:id="rId13" ref="T22"/>
    <hyperlink r:id="rId14" ref="T23"/>
    <hyperlink r:id="rId15" ref="T24"/>
    <hyperlink r:id="rId16" ref="T26"/>
    <hyperlink r:id="rId17" ref="T28"/>
    <hyperlink r:id="rId18" ref="T29"/>
    <hyperlink r:id="rId19" ref="T31"/>
    <hyperlink r:id="rId20" ref="T32"/>
    <hyperlink r:id="rId21" ref="T33"/>
    <hyperlink r:id="rId22" ref="T34"/>
    <hyperlink r:id="rId23" ref="T35"/>
    <hyperlink r:id="rId24" ref="T37"/>
    <hyperlink r:id="rId25" ref="T38"/>
    <hyperlink r:id="rId26" ref="T39"/>
    <hyperlink r:id="rId27" ref="T41"/>
    <hyperlink r:id="rId28" ref="T42"/>
    <hyperlink r:id="rId29" ref="T43"/>
    <hyperlink r:id="rId30" ref="T46"/>
    <hyperlink r:id="rId31" ref="T47"/>
    <hyperlink r:id="rId32" ref="T48"/>
    <hyperlink r:id="rId33" ref="T49"/>
    <hyperlink r:id="rId34" ref="T50"/>
    <hyperlink r:id="rId35" ref="T51"/>
    <hyperlink r:id="rId36" ref="T52"/>
    <hyperlink r:id="rId37" ref="T53"/>
    <hyperlink r:id="rId38" ref="T54"/>
    <hyperlink r:id="rId39" ref="T55"/>
    <hyperlink r:id="rId40" ref="T56"/>
    <hyperlink r:id="rId41" ref="T57"/>
    <hyperlink r:id="rId42" ref="T58"/>
    <hyperlink r:id="rId43" ref="T59"/>
    <hyperlink r:id="rId44" ref="T60"/>
    <hyperlink r:id="rId45" ref="T61"/>
    <hyperlink r:id="rId46" ref="T62"/>
    <hyperlink r:id="rId47" ref="T63"/>
    <hyperlink r:id="rId48" ref="T64"/>
    <hyperlink r:id="rId49" ref="T66"/>
    <hyperlink r:id="rId50" ref="T67"/>
    <hyperlink r:id="rId51" ref="T68"/>
    <hyperlink r:id="rId52" ref="T69"/>
    <hyperlink r:id="rId53" ref="T70"/>
    <hyperlink r:id="rId54" ref="T71"/>
    <hyperlink r:id="rId55" ref="T73"/>
    <hyperlink r:id="rId56" ref="T74"/>
    <hyperlink r:id="rId57" ref="T75"/>
    <hyperlink r:id="rId58" ref="T76"/>
    <hyperlink r:id="rId59" ref="T77"/>
    <hyperlink r:id="rId60" ref="T78"/>
    <hyperlink r:id="rId61" ref="T79"/>
    <hyperlink r:id="rId62" ref="T80"/>
    <hyperlink r:id="rId63" ref="T81"/>
    <hyperlink r:id="rId64" ref="T82"/>
    <hyperlink r:id="rId65" ref="T83"/>
    <hyperlink r:id="rId66" ref="T84"/>
    <hyperlink r:id="rId67" ref="T85"/>
    <hyperlink r:id="rId68" ref="T86"/>
    <hyperlink r:id="rId69" ref="T87"/>
    <hyperlink r:id="rId70" ref="T88"/>
    <hyperlink r:id="rId71" ref="T89"/>
    <hyperlink r:id="rId72" ref="T90"/>
    <hyperlink r:id="rId73" ref="T91"/>
    <hyperlink r:id="rId74" ref="T92"/>
    <hyperlink r:id="rId75" ref="T93"/>
    <hyperlink r:id="rId76" ref="T94"/>
    <hyperlink r:id="rId77" ref="T95"/>
    <hyperlink r:id="rId78" ref="T96"/>
    <hyperlink r:id="rId79" ref="T97"/>
    <hyperlink r:id="rId80" ref="T98"/>
    <hyperlink r:id="rId81" ref="T99"/>
    <hyperlink r:id="rId82" ref="T100"/>
    <hyperlink r:id="rId83" ref="T101"/>
    <hyperlink r:id="rId84" ref="T102"/>
    <hyperlink r:id="rId85" ref="T103"/>
    <hyperlink r:id="rId86" ref="T104"/>
    <hyperlink r:id="rId87" ref="T105"/>
    <hyperlink r:id="rId88" ref="T106"/>
    <hyperlink r:id="rId89" ref="T107"/>
    <hyperlink r:id="rId90" ref="T108"/>
    <hyperlink r:id="rId91" ref="T109"/>
    <hyperlink r:id="rId92" ref="T110"/>
    <hyperlink r:id="rId93" ref="T111"/>
    <hyperlink r:id="rId94" ref="T112"/>
    <hyperlink r:id="rId95" ref="T113"/>
    <hyperlink r:id="rId96" ref="T114"/>
    <hyperlink r:id="rId97" ref="T115"/>
    <hyperlink r:id="rId98" ref="T116"/>
    <hyperlink r:id="rId99" ref="T117"/>
    <hyperlink r:id="rId100" ref="T118"/>
    <hyperlink r:id="rId101" ref="T119"/>
    <hyperlink r:id="rId102" ref="T120"/>
    <hyperlink r:id="rId103" ref="T121"/>
    <hyperlink r:id="rId104" ref="T122"/>
    <hyperlink r:id="rId105" ref="T123"/>
    <hyperlink r:id="rId106" ref="T124"/>
    <hyperlink r:id="rId107" ref="T125"/>
    <hyperlink r:id="rId108" ref="Q131"/>
    <hyperlink r:id="rId109" ref="M138"/>
    <hyperlink r:id="rId110" ref="H151"/>
  </hyperlinks>
  <drawing r:id="rId11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4</v>
      </c>
    </row>
    <row r="2">
      <c r="A2" s="5" t="s">
        <v>12</v>
      </c>
    </row>
    <row r="3">
      <c r="A3" s="5" t="s">
        <v>19</v>
      </c>
    </row>
    <row r="4">
      <c r="A4" s="5" t="s">
        <v>24</v>
      </c>
    </row>
    <row r="5">
      <c r="A5" s="5" t="s">
        <v>24</v>
      </c>
    </row>
    <row r="6">
      <c r="A6" s="5" t="s">
        <v>24</v>
      </c>
    </row>
    <row r="7">
      <c r="A7" s="5" t="s">
        <v>33</v>
      </c>
    </row>
    <row r="8">
      <c r="A8" s="5" t="s">
        <v>24</v>
      </c>
    </row>
    <row r="9">
      <c r="A9" s="5" t="s">
        <v>38</v>
      </c>
    </row>
    <row r="10">
      <c r="A10" s="5" t="s">
        <v>24</v>
      </c>
    </row>
    <row r="11">
      <c r="A11" s="5" t="s">
        <v>24</v>
      </c>
    </row>
    <row r="12">
      <c r="A12" s="5" t="s">
        <v>43</v>
      </c>
    </row>
    <row r="13">
      <c r="A13" s="5" t="s">
        <v>43</v>
      </c>
    </row>
    <row r="14">
      <c r="A14" s="5" t="s">
        <v>46</v>
      </c>
    </row>
    <row r="15">
      <c r="A15" s="5" t="s">
        <v>47</v>
      </c>
    </row>
    <row r="16">
      <c r="A16" s="5" t="s">
        <v>49</v>
      </c>
    </row>
    <row r="17">
      <c r="A17" s="5" t="s">
        <v>51</v>
      </c>
    </row>
    <row r="18">
      <c r="A18" s="5" t="s">
        <v>52</v>
      </c>
    </row>
    <row r="19">
      <c r="A19" s="5" t="s">
        <v>38</v>
      </c>
    </row>
    <row r="20">
      <c r="A20" s="5" t="s">
        <v>56</v>
      </c>
    </row>
    <row r="21">
      <c r="A21" s="5" t="s">
        <v>24</v>
      </c>
    </row>
    <row r="22">
      <c r="A22" s="5" t="s">
        <v>59</v>
      </c>
    </row>
    <row r="23">
      <c r="A23" s="5" t="s">
        <v>12</v>
      </c>
    </row>
    <row r="24">
      <c r="A24" s="5" t="s">
        <v>62</v>
      </c>
    </row>
    <row r="25">
      <c r="A25" s="5" t="s">
        <v>46</v>
      </c>
    </row>
    <row r="26">
      <c r="A26" s="5" t="s">
        <v>65</v>
      </c>
    </row>
    <row r="27">
      <c r="A27" s="5" t="s">
        <v>56</v>
      </c>
    </row>
    <row r="28">
      <c r="A28" s="5" t="s">
        <v>68</v>
      </c>
    </row>
    <row r="29">
      <c r="A29" s="5" t="s">
        <v>69</v>
      </c>
    </row>
    <row r="30">
      <c r="A30" s="5" t="s">
        <v>24</v>
      </c>
    </row>
    <row r="31">
      <c r="A31" s="5" t="s">
        <v>12</v>
      </c>
    </row>
    <row r="32">
      <c r="A32" s="5" t="s">
        <v>72</v>
      </c>
    </row>
    <row r="33">
      <c r="A33" s="5" t="s">
        <v>74</v>
      </c>
    </row>
    <row r="34">
      <c r="A34" s="5" t="s">
        <v>12</v>
      </c>
    </row>
    <row r="35">
      <c r="A35" s="5" t="s">
        <v>76</v>
      </c>
    </row>
    <row r="36">
      <c r="A36" s="5" t="s">
        <v>24</v>
      </c>
    </row>
    <row r="37">
      <c r="A37" s="5" t="s">
        <v>12</v>
      </c>
    </row>
    <row r="38">
      <c r="A38" s="5" t="s">
        <v>24</v>
      </c>
    </row>
    <row r="39">
      <c r="A39" s="5" t="s">
        <v>82</v>
      </c>
    </row>
    <row r="40">
      <c r="A40" s="5" t="s">
        <v>24</v>
      </c>
    </row>
    <row r="41">
      <c r="A41" s="5" t="s">
        <v>24</v>
      </c>
    </row>
    <row r="42">
      <c r="A42" s="5" t="s">
        <v>85</v>
      </c>
    </row>
    <row r="43">
      <c r="A43" s="5" t="s">
        <v>86</v>
      </c>
    </row>
    <row r="44">
      <c r="A44" s="5" t="s">
        <v>46</v>
      </c>
    </row>
    <row r="45">
      <c r="A45" s="14"/>
    </row>
    <row r="46">
      <c r="A46" s="5" t="s">
        <v>43</v>
      </c>
    </row>
    <row r="47">
      <c r="A47" s="5" t="s">
        <v>88</v>
      </c>
    </row>
    <row r="48">
      <c r="A48" s="5" t="s">
        <v>89</v>
      </c>
    </row>
    <row r="49">
      <c r="A49" s="5" t="s">
        <v>90</v>
      </c>
    </row>
    <row r="50">
      <c r="A50" s="5" t="s">
        <v>92</v>
      </c>
    </row>
    <row r="51">
      <c r="A51" s="5" t="s">
        <v>93</v>
      </c>
    </row>
    <row r="52">
      <c r="A52" s="5" t="s">
        <v>95</v>
      </c>
    </row>
    <row r="53">
      <c r="A53" s="5" t="s">
        <v>97</v>
      </c>
    </row>
    <row r="54">
      <c r="A54" s="5" t="s">
        <v>98</v>
      </c>
    </row>
    <row r="55">
      <c r="A55" s="5" t="s">
        <v>99</v>
      </c>
    </row>
    <row r="56">
      <c r="A56" s="5" t="s">
        <v>100</v>
      </c>
    </row>
    <row r="57">
      <c r="A57" s="5" t="s">
        <v>92</v>
      </c>
    </row>
    <row r="58">
      <c r="A58" s="5" t="s">
        <v>102</v>
      </c>
    </row>
    <row r="59">
      <c r="A59" s="5" t="s">
        <v>103</v>
      </c>
    </row>
    <row r="60">
      <c r="A60" s="5" t="s">
        <v>85</v>
      </c>
    </row>
    <row r="61">
      <c r="A61" s="5" t="s">
        <v>106</v>
      </c>
    </row>
    <row r="62">
      <c r="A62" s="5" t="s">
        <v>108</v>
      </c>
    </row>
    <row r="63">
      <c r="A63" s="5" t="s">
        <v>12</v>
      </c>
    </row>
    <row r="64">
      <c r="A64" s="5" t="s">
        <v>109</v>
      </c>
    </row>
    <row r="65">
      <c r="A65" s="5" t="s">
        <v>111</v>
      </c>
    </row>
    <row r="66">
      <c r="A66" s="5" t="s">
        <v>86</v>
      </c>
    </row>
    <row r="67">
      <c r="A67" s="5" t="s">
        <v>112</v>
      </c>
    </row>
    <row r="68">
      <c r="A68" s="5" t="s">
        <v>113</v>
      </c>
    </row>
    <row r="69">
      <c r="A69" s="5" t="s">
        <v>114</v>
      </c>
    </row>
    <row r="70">
      <c r="A70" s="5" t="s">
        <v>111</v>
      </c>
    </row>
    <row r="71">
      <c r="A71" s="5" t="s">
        <v>116</v>
      </c>
    </row>
    <row r="72">
      <c r="A72" s="5" t="s">
        <v>117</v>
      </c>
    </row>
    <row r="73">
      <c r="A73" s="5" t="s">
        <v>118</v>
      </c>
    </row>
    <row r="74">
      <c r="A74" s="5" t="s">
        <v>119</v>
      </c>
    </row>
    <row r="75">
      <c r="A75" s="5" t="s">
        <v>121</v>
      </c>
    </row>
    <row r="76">
      <c r="A76" s="5" t="s">
        <v>123</v>
      </c>
    </row>
    <row r="77">
      <c r="A77" s="5" t="s">
        <v>124</v>
      </c>
    </row>
    <row r="78">
      <c r="A78" s="5" t="s">
        <v>126</v>
      </c>
    </row>
    <row r="79">
      <c r="A79" s="5" t="s">
        <v>128</v>
      </c>
    </row>
    <row r="80">
      <c r="A80" s="5" t="s">
        <v>51</v>
      </c>
    </row>
    <row r="81">
      <c r="A81" s="5" t="s">
        <v>69</v>
      </c>
    </row>
    <row r="82">
      <c r="A82" s="5" t="s">
        <v>128</v>
      </c>
    </row>
    <row r="83">
      <c r="A83" s="5" t="s">
        <v>129</v>
      </c>
    </row>
    <row r="84">
      <c r="A84" s="5" t="s">
        <v>129</v>
      </c>
    </row>
    <row r="85">
      <c r="A85" s="5" t="s">
        <v>131</v>
      </c>
    </row>
    <row r="86">
      <c r="A86" s="5" t="s">
        <v>132</v>
      </c>
    </row>
    <row r="87">
      <c r="A87" s="5" t="s">
        <v>134</v>
      </c>
    </row>
    <row r="88">
      <c r="A88" s="5" t="s">
        <v>136</v>
      </c>
    </row>
    <row r="89">
      <c r="A89" s="5" t="s">
        <v>138</v>
      </c>
    </row>
    <row r="90">
      <c r="A90" s="5" t="s">
        <v>140</v>
      </c>
    </row>
    <row r="91">
      <c r="A91" s="5" t="s">
        <v>140</v>
      </c>
    </row>
    <row r="92">
      <c r="A92" s="5" t="s">
        <v>141</v>
      </c>
    </row>
    <row r="93">
      <c r="A93" s="5" t="s">
        <v>142</v>
      </c>
    </row>
    <row r="94">
      <c r="A94" s="5" t="s">
        <v>142</v>
      </c>
    </row>
    <row r="95">
      <c r="A95" s="5" t="s">
        <v>143</v>
      </c>
    </row>
    <row r="96">
      <c r="A96" s="5" t="s">
        <v>144</v>
      </c>
    </row>
    <row r="97">
      <c r="A97" s="5" t="s">
        <v>146</v>
      </c>
    </row>
    <row r="98">
      <c r="A98" s="15" t="s">
        <v>147</v>
      </c>
    </row>
    <row r="99">
      <c r="A99" s="17" t="s">
        <v>149</v>
      </c>
    </row>
    <row r="100">
      <c r="A100" s="15" t="s">
        <v>129</v>
      </c>
    </row>
    <row r="101">
      <c r="A101" s="15" t="s">
        <v>152</v>
      </c>
    </row>
    <row r="102">
      <c r="A102" s="15" t="s">
        <v>153</v>
      </c>
    </row>
    <row r="103">
      <c r="A103" s="15" t="s">
        <v>154</v>
      </c>
    </row>
    <row r="104">
      <c r="A104" s="15" t="s">
        <v>155</v>
      </c>
    </row>
    <row r="105">
      <c r="A105" s="15" t="s">
        <v>156</v>
      </c>
    </row>
    <row r="106">
      <c r="A106" s="5" t="s">
        <v>158</v>
      </c>
    </row>
    <row r="107">
      <c r="A107" s="5" t="s">
        <v>159</v>
      </c>
    </row>
    <row r="108">
      <c r="A108" s="15" t="s">
        <v>160</v>
      </c>
    </row>
    <row r="109">
      <c r="A109" s="15" t="s">
        <v>161</v>
      </c>
    </row>
    <row r="110">
      <c r="A110" s="15" t="s">
        <v>138</v>
      </c>
    </row>
    <row r="111">
      <c r="A111" s="15" t="s">
        <v>162</v>
      </c>
    </row>
    <row r="112">
      <c r="A112" s="15" t="s">
        <v>156</v>
      </c>
    </row>
    <row r="113">
      <c r="A113" s="15" t="s">
        <v>156</v>
      </c>
    </row>
    <row r="114">
      <c r="A114" s="15" t="s">
        <v>158</v>
      </c>
    </row>
    <row r="115">
      <c r="A115" s="15" t="s">
        <v>165</v>
      </c>
    </row>
    <row r="116">
      <c r="A116" s="15" t="s">
        <v>166</v>
      </c>
    </row>
    <row r="117">
      <c r="A117" s="15" t="s">
        <v>168</v>
      </c>
    </row>
    <row r="118">
      <c r="A118" s="15" t="s">
        <v>168</v>
      </c>
    </row>
    <row r="119">
      <c r="A119" s="15" t="s">
        <v>171</v>
      </c>
    </row>
    <row r="120">
      <c r="A120" s="15" t="s">
        <v>172</v>
      </c>
    </row>
    <row r="121">
      <c r="A121" s="15" t="s">
        <v>172</v>
      </c>
    </row>
    <row r="122">
      <c r="A122" s="20" t="s">
        <v>174</v>
      </c>
    </row>
    <row r="123">
      <c r="A123" s="23" t="s">
        <v>156</v>
      </c>
    </row>
    <row r="124">
      <c r="A124" s="23" t="s">
        <v>177</v>
      </c>
    </row>
    <row r="125">
      <c r="A125" s="23" t="s">
        <v>178</v>
      </c>
    </row>
    <row r="126">
      <c r="A126" s="25"/>
    </row>
    <row r="127">
      <c r="A127" s="25"/>
    </row>
    <row r="128">
      <c r="A128" s="25"/>
    </row>
    <row r="129">
      <c r="A129" s="25"/>
    </row>
    <row r="130">
      <c r="A130" s="25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28" t="s">
        <v>415</v>
      </c>
    </row>
    <row r="183">
      <c r="A183" s="28" t="s">
        <v>416</v>
      </c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39"/>
    </row>
    <row r="195">
      <c r="A195" s="41"/>
    </row>
    <row r="196">
      <c r="A196" s="41"/>
    </row>
    <row r="197">
      <c r="A197" s="41"/>
    </row>
    <row r="198">
      <c r="A198" s="41"/>
    </row>
    <row r="199">
      <c r="A199" s="41"/>
    </row>
    <row r="200">
      <c r="A200" s="41"/>
    </row>
    <row r="201">
      <c r="A201" s="41"/>
    </row>
    <row r="202">
      <c r="A202" s="41"/>
    </row>
    <row r="203">
      <c r="A203" s="41"/>
    </row>
    <row r="204">
      <c r="A204" s="41"/>
    </row>
    <row r="205">
      <c r="A205" s="41"/>
    </row>
    <row r="206">
      <c r="A206" s="41"/>
    </row>
    <row r="207">
      <c r="A207" s="41"/>
    </row>
    <row r="208">
      <c r="A208" s="41"/>
    </row>
    <row r="209">
      <c r="A209" s="41"/>
    </row>
    <row r="210">
      <c r="A210" s="41"/>
    </row>
    <row r="211">
      <c r="A211" s="41"/>
    </row>
    <row r="212">
      <c r="A212" s="41"/>
    </row>
    <row r="213">
      <c r="A213" s="41"/>
    </row>
    <row r="214">
      <c r="A214" s="41"/>
    </row>
    <row r="215">
      <c r="A215" s="41"/>
    </row>
    <row r="216">
      <c r="A216" s="41"/>
    </row>
    <row r="217">
      <c r="A217" s="41"/>
    </row>
    <row r="218">
      <c r="A218" s="41"/>
    </row>
    <row r="219">
      <c r="A219" s="41"/>
    </row>
    <row r="220">
      <c r="A220" s="41"/>
    </row>
    <row r="221">
      <c r="A221" s="41"/>
    </row>
    <row r="222">
      <c r="A222" s="41"/>
    </row>
    <row r="223">
      <c r="A223" s="41"/>
    </row>
    <row r="224">
      <c r="A224" s="41"/>
    </row>
    <row r="225">
      <c r="A225" s="41"/>
    </row>
    <row r="226">
      <c r="A226" s="41"/>
    </row>
    <row r="227">
      <c r="A227" s="41"/>
    </row>
    <row r="228">
      <c r="A228" s="41"/>
    </row>
    <row r="229">
      <c r="A229" s="41"/>
    </row>
    <row r="230">
      <c r="A230" s="41"/>
    </row>
    <row r="231">
      <c r="A231" s="41"/>
    </row>
    <row r="232">
      <c r="A232" s="41"/>
    </row>
    <row r="233">
      <c r="A233" s="41"/>
    </row>
    <row r="234">
      <c r="A234" s="41"/>
    </row>
    <row r="235">
      <c r="A235" s="41"/>
    </row>
    <row r="236">
      <c r="A236" s="41"/>
    </row>
    <row r="237">
      <c r="A237" s="41"/>
    </row>
    <row r="238">
      <c r="A238" s="41"/>
    </row>
    <row r="239">
      <c r="A239" s="41"/>
    </row>
    <row r="240">
      <c r="A240" s="41"/>
    </row>
    <row r="241">
      <c r="A241" s="41"/>
    </row>
    <row r="242">
      <c r="A242" s="41"/>
    </row>
    <row r="243">
      <c r="A243" s="41"/>
    </row>
    <row r="244">
      <c r="A244" s="41"/>
    </row>
    <row r="245">
      <c r="A245" s="41"/>
    </row>
    <row r="246">
      <c r="A246" s="41"/>
    </row>
    <row r="247">
      <c r="A247" s="41"/>
    </row>
    <row r="248">
      <c r="A248" s="41"/>
    </row>
    <row r="249">
      <c r="A249" s="41"/>
    </row>
    <row r="250">
      <c r="A250" s="41"/>
    </row>
    <row r="251">
      <c r="A251" s="41"/>
    </row>
    <row r="252">
      <c r="A252" s="41"/>
    </row>
    <row r="253">
      <c r="A253" s="41"/>
    </row>
    <row r="254">
      <c r="A254" s="41"/>
    </row>
    <row r="255">
      <c r="A255" s="41"/>
    </row>
    <row r="256">
      <c r="A256" s="41"/>
    </row>
    <row r="257">
      <c r="A257" s="41"/>
    </row>
    <row r="258">
      <c r="A258" s="41"/>
    </row>
    <row r="259">
      <c r="A259" s="41"/>
    </row>
    <row r="260">
      <c r="A260" s="41"/>
    </row>
    <row r="261">
      <c r="A261" s="41"/>
    </row>
    <row r="262">
      <c r="A262" s="41"/>
    </row>
    <row r="263">
      <c r="A263" s="41"/>
    </row>
    <row r="264">
      <c r="A264" s="41"/>
    </row>
    <row r="265">
      <c r="A265" s="41"/>
    </row>
    <row r="266">
      <c r="A266" s="41"/>
    </row>
    <row r="267">
      <c r="A267" s="41"/>
    </row>
    <row r="268">
      <c r="A268" s="41"/>
    </row>
    <row r="269">
      <c r="A269" s="41"/>
    </row>
    <row r="270">
      <c r="A270" s="41"/>
    </row>
    <row r="271">
      <c r="A271" s="41"/>
    </row>
    <row r="272">
      <c r="A272" s="41"/>
    </row>
    <row r="273">
      <c r="A273" s="41"/>
    </row>
    <row r="274">
      <c r="A274" s="41"/>
    </row>
    <row r="275">
      <c r="A275" s="41"/>
    </row>
    <row r="276">
      <c r="A276" s="41"/>
    </row>
    <row r="277">
      <c r="A277" s="41"/>
    </row>
    <row r="278">
      <c r="A278" s="41"/>
    </row>
    <row r="279">
      <c r="A279" s="41"/>
    </row>
    <row r="280">
      <c r="A280" s="41"/>
    </row>
    <row r="281">
      <c r="A281" s="41"/>
    </row>
    <row r="282">
      <c r="A282" s="41"/>
    </row>
    <row r="283">
      <c r="A283" s="41"/>
    </row>
    <row r="284">
      <c r="A284" s="41"/>
    </row>
    <row r="285">
      <c r="A285" s="41"/>
    </row>
    <row r="286">
      <c r="A286" s="41"/>
    </row>
    <row r="287">
      <c r="A287" s="41"/>
    </row>
    <row r="288">
      <c r="A288" s="41"/>
    </row>
    <row r="289">
      <c r="A289" s="41"/>
    </row>
    <row r="290">
      <c r="A290" s="41"/>
    </row>
    <row r="291">
      <c r="A291" s="41"/>
    </row>
    <row r="292">
      <c r="A292" s="41"/>
    </row>
    <row r="293">
      <c r="A293" s="41"/>
    </row>
    <row r="294">
      <c r="A294" s="41"/>
    </row>
    <row r="295">
      <c r="A295" s="41"/>
    </row>
    <row r="296">
      <c r="A296" s="41"/>
    </row>
    <row r="297">
      <c r="A297" s="41"/>
    </row>
    <row r="298">
      <c r="A298" s="41"/>
    </row>
    <row r="299">
      <c r="A299" s="41"/>
    </row>
    <row r="300">
      <c r="A300" s="41"/>
    </row>
    <row r="301">
      <c r="A301" s="41"/>
    </row>
    <row r="302">
      <c r="A302" s="41"/>
    </row>
    <row r="303">
      <c r="A303" s="41"/>
    </row>
    <row r="304">
      <c r="A304" s="41"/>
    </row>
    <row r="305">
      <c r="A305" s="41"/>
    </row>
    <row r="306">
      <c r="A306" s="41"/>
    </row>
    <row r="307">
      <c r="A307" s="41"/>
    </row>
    <row r="308">
      <c r="A308" s="41"/>
    </row>
    <row r="309">
      <c r="A309" s="41"/>
    </row>
    <row r="310">
      <c r="A310" s="41"/>
    </row>
    <row r="311">
      <c r="A311" s="41"/>
    </row>
    <row r="312">
      <c r="A312" s="41"/>
    </row>
    <row r="313">
      <c r="A313" s="41"/>
    </row>
    <row r="314">
      <c r="A314" s="41"/>
    </row>
    <row r="315">
      <c r="A315" s="41"/>
    </row>
    <row r="316">
      <c r="A316" s="41"/>
    </row>
    <row r="317">
      <c r="A317" s="41"/>
    </row>
    <row r="318">
      <c r="A318" s="41"/>
    </row>
    <row r="319">
      <c r="A319" s="41"/>
    </row>
    <row r="320">
      <c r="A320" s="41"/>
    </row>
    <row r="321">
      <c r="A321" s="41"/>
    </row>
    <row r="322">
      <c r="A322" s="41"/>
    </row>
    <row r="323">
      <c r="A323" s="41"/>
    </row>
    <row r="324">
      <c r="A324" s="41"/>
    </row>
    <row r="325">
      <c r="A325" s="41"/>
    </row>
    <row r="326">
      <c r="A326" s="41"/>
    </row>
    <row r="327">
      <c r="A327" s="41"/>
    </row>
    <row r="328">
      <c r="A328" s="41"/>
    </row>
    <row r="329">
      <c r="A329" s="41"/>
    </row>
    <row r="330">
      <c r="A330" s="41"/>
    </row>
    <row r="331">
      <c r="A331" s="41"/>
    </row>
    <row r="332">
      <c r="A332" s="41"/>
    </row>
    <row r="333">
      <c r="A333" s="41"/>
    </row>
    <row r="334">
      <c r="A334" s="41"/>
    </row>
    <row r="335">
      <c r="A335" s="41"/>
    </row>
    <row r="336">
      <c r="A336" s="41"/>
    </row>
    <row r="337">
      <c r="A337" s="41"/>
    </row>
    <row r="338">
      <c r="A338" s="41"/>
    </row>
    <row r="339">
      <c r="A339" s="41"/>
    </row>
    <row r="340">
      <c r="A340" s="41"/>
    </row>
    <row r="341">
      <c r="A341" s="41"/>
    </row>
    <row r="342">
      <c r="A342" s="41"/>
    </row>
    <row r="343">
      <c r="A343" s="41"/>
    </row>
    <row r="344">
      <c r="A344" s="41"/>
    </row>
    <row r="345">
      <c r="A345" s="41"/>
    </row>
    <row r="346">
      <c r="A346" s="41"/>
    </row>
    <row r="347">
      <c r="A347" s="41"/>
    </row>
    <row r="348">
      <c r="A348" s="41"/>
    </row>
    <row r="349">
      <c r="A349" s="41"/>
    </row>
    <row r="350">
      <c r="A350" s="41"/>
    </row>
    <row r="351">
      <c r="A351" s="41"/>
    </row>
    <row r="352">
      <c r="A352" s="41"/>
    </row>
    <row r="353">
      <c r="A353" s="41"/>
    </row>
    <row r="354">
      <c r="A354" s="41"/>
    </row>
    <row r="355">
      <c r="A355" s="41"/>
    </row>
    <row r="356">
      <c r="A356" s="41"/>
    </row>
    <row r="357">
      <c r="A357" s="41"/>
    </row>
    <row r="358">
      <c r="A358" s="41"/>
    </row>
    <row r="359">
      <c r="A359" s="41"/>
    </row>
    <row r="360">
      <c r="A360" s="41"/>
    </row>
    <row r="361">
      <c r="A361" s="41"/>
    </row>
    <row r="362">
      <c r="A362" s="41"/>
    </row>
    <row r="363">
      <c r="A363" s="41"/>
    </row>
    <row r="364">
      <c r="A364" s="41"/>
    </row>
    <row r="365">
      <c r="A365" s="41"/>
    </row>
    <row r="366">
      <c r="A366" s="41"/>
    </row>
    <row r="367">
      <c r="A367" s="41"/>
    </row>
    <row r="368">
      <c r="A368" s="41"/>
    </row>
    <row r="369">
      <c r="A369" s="41"/>
    </row>
    <row r="370">
      <c r="A370" s="41"/>
    </row>
    <row r="371">
      <c r="A371" s="41"/>
    </row>
    <row r="372">
      <c r="A372" s="41"/>
    </row>
    <row r="373">
      <c r="A373" s="41"/>
    </row>
    <row r="374">
      <c r="A374" s="41"/>
    </row>
    <row r="375">
      <c r="A375" s="41"/>
    </row>
    <row r="376">
      <c r="A376" s="41"/>
    </row>
    <row r="377">
      <c r="A377" s="41"/>
    </row>
    <row r="378">
      <c r="A378" s="41"/>
    </row>
    <row r="379">
      <c r="A379" s="41"/>
    </row>
    <row r="380">
      <c r="A380" s="41"/>
    </row>
    <row r="381">
      <c r="A381" s="41"/>
    </row>
    <row r="382">
      <c r="A382" s="41"/>
    </row>
    <row r="383">
      <c r="A383" s="41"/>
    </row>
    <row r="384">
      <c r="A384" s="41"/>
    </row>
    <row r="385">
      <c r="A385" s="41"/>
    </row>
    <row r="386">
      <c r="A386" s="41"/>
    </row>
    <row r="387">
      <c r="A387" s="41"/>
    </row>
    <row r="388">
      <c r="A388" s="41"/>
    </row>
    <row r="389">
      <c r="A389" s="41"/>
    </row>
    <row r="390">
      <c r="A390" s="41"/>
    </row>
    <row r="391">
      <c r="A391" s="41"/>
    </row>
    <row r="392">
      <c r="A392" s="41"/>
    </row>
    <row r="393">
      <c r="A393" s="41"/>
    </row>
    <row r="394">
      <c r="A394" s="41"/>
    </row>
    <row r="395">
      <c r="A395" s="41"/>
    </row>
    <row r="396">
      <c r="A396" s="41"/>
    </row>
    <row r="397">
      <c r="A397" s="41"/>
    </row>
    <row r="398">
      <c r="A398" s="41"/>
    </row>
    <row r="399">
      <c r="A399" s="41"/>
    </row>
    <row r="400">
      <c r="A400" s="41"/>
    </row>
    <row r="401">
      <c r="A401" s="41"/>
    </row>
    <row r="402">
      <c r="A402" s="41"/>
    </row>
    <row r="403">
      <c r="A403" s="41"/>
    </row>
    <row r="404">
      <c r="A404" s="41"/>
    </row>
    <row r="405">
      <c r="A405" s="41"/>
    </row>
    <row r="406">
      <c r="A406" s="41"/>
    </row>
    <row r="407">
      <c r="A407" s="41"/>
    </row>
    <row r="408">
      <c r="A408" s="41"/>
    </row>
    <row r="409">
      <c r="A409" s="41"/>
    </row>
    <row r="410">
      <c r="A410" s="41"/>
    </row>
    <row r="411">
      <c r="A411" s="41"/>
    </row>
    <row r="412">
      <c r="A412" s="41"/>
    </row>
    <row r="413">
      <c r="A413" s="41"/>
    </row>
    <row r="414">
      <c r="A414" s="41"/>
    </row>
    <row r="415">
      <c r="A415" s="41"/>
    </row>
    <row r="416">
      <c r="A416" s="41"/>
    </row>
    <row r="417">
      <c r="A417" s="41"/>
    </row>
    <row r="418">
      <c r="A418" s="41"/>
    </row>
    <row r="419">
      <c r="A419" s="41"/>
    </row>
    <row r="420">
      <c r="A420" s="41"/>
    </row>
    <row r="421">
      <c r="A421" s="41"/>
    </row>
    <row r="422">
      <c r="A422" s="41"/>
    </row>
    <row r="423">
      <c r="A423" s="41"/>
    </row>
    <row r="424">
      <c r="A424" s="41"/>
    </row>
    <row r="425">
      <c r="A425" s="41"/>
    </row>
    <row r="426">
      <c r="A426" s="41"/>
    </row>
    <row r="427">
      <c r="A427" s="41"/>
    </row>
    <row r="428">
      <c r="A428" s="41"/>
    </row>
    <row r="429">
      <c r="A429" s="41"/>
    </row>
    <row r="430">
      <c r="A430" s="41"/>
    </row>
    <row r="431">
      <c r="A431" s="41"/>
    </row>
    <row r="432">
      <c r="A432" s="41"/>
    </row>
    <row r="433">
      <c r="A433" s="41"/>
    </row>
    <row r="434">
      <c r="A434" s="41"/>
    </row>
    <row r="435">
      <c r="A435" s="41"/>
    </row>
    <row r="436">
      <c r="A436" s="41"/>
    </row>
    <row r="437">
      <c r="A437" s="41"/>
    </row>
    <row r="438">
      <c r="A438" s="41"/>
    </row>
    <row r="439">
      <c r="A439" s="41"/>
    </row>
    <row r="440">
      <c r="A440" s="41"/>
    </row>
    <row r="441">
      <c r="A441" s="41"/>
    </row>
    <row r="442">
      <c r="A442" s="41"/>
    </row>
    <row r="443">
      <c r="A443" s="41"/>
    </row>
    <row r="444">
      <c r="A444" s="41"/>
    </row>
    <row r="445">
      <c r="A445" s="41"/>
    </row>
    <row r="446">
      <c r="A446" s="41"/>
    </row>
    <row r="447">
      <c r="A447" s="41"/>
    </row>
    <row r="448">
      <c r="A448" s="41"/>
    </row>
    <row r="449">
      <c r="A449" s="41"/>
    </row>
    <row r="450">
      <c r="A450" s="41"/>
    </row>
    <row r="451">
      <c r="A451" s="41"/>
    </row>
    <row r="452">
      <c r="A452" s="41"/>
    </row>
    <row r="453">
      <c r="A453" s="41"/>
    </row>
    <row r="454">
      <c r="A454" s="41"/>
    </row>
    <row r="455">
      <c r="A455" s="41"/>
    </row>
    <row r="456">
      <c r="A456" s="41"/>
    </row>
    <row r="457">
      <c r="A457" s="41"/>
    </row>
    <row r="458">
      <c r="A458" s="41"/>
    </row>
    <row r="459">
      <c r="A459" s="41"/>
    </row>
    <row r="460">
      <c r="A460" s="41"/>
    </row>
    <row r="461">
      <c r="A461" s="41"/>
    </row>
    <row r="462">
      <c r="A462" s="41"/>
    </row>
    <row r="463">
      <c r="A463" s="41"/>
    </row>
    <row r="464">
      <c r="A464" s="41"/>
    </row>
    <row r="465">
      <c r="A465" s="41"/>
    </row>
    <row r="466">
      <c r="A466" s="41"/>
    </row>
    <row r="467">
      <c r="A467" s="41"/>
    </row>
    <row r="468">
      <c r="A468" s="41"/>
    </row>
    <row r="469">
      <c r="A469" s="41"/>
    </row>
    <row r="470">
      <c r="A470" s="41"/>
    </row>
    <row r="471">
      <c r="A471" s="41"/>
    </row>
    <row r="472">
      <c r="A472" s="41"/>
    </row>
    <row r="473">
      <c r="A473" s="41"/>
    </row>
    <row r="474">
      <c r="A474" s="41"/>
    </row>
    <row r="475">
      <c r="A475" s="41"/>
    </row>
    <row r="476">
      <c r="A476" s="41"/>
    </row>
    <row r="477">
      <c r="A477" s="41"/>
    </row>
    <row r="478">
      <c r="A478" s="41"/>
    </row>
    <row r="479">
      <c r="A479" s="41"/>
    </row>
    <row r="480">
      <c r="A480" s="41"/>
    </row>
    <row r="481">
      <c r="A481" s="41"/>
    </row>
    <row r="482">
      <c r="A482" s="41"/>
    </row>
    <row r="483">
      <c r="A483" s="41"/>
    </row>
    <row r="484">
      <c r="A484" s="41"/>
    </row>
    <row r="485">
      <c r="A485" s="41"/>
    </row>
    <row r="486">
      <c r="A486" s="41"/>
    </row>
    <row r="487">
      <c r="A487" s="41"/>
    </row>
    <row r="488">
      <c r="A488" s="41"/>
    </row>
    <row r="489">
      <c r="A489" s="41"/>
    </row>
    <row r="490">
      <c r="A490" s="41"/>
    </row>
    <row r="491">
      <c r="A491" s="41"/>
    </row>
    <row r="492">
      <c r="A492" s="41"/>
    </row>
    <row r="493">
      <c r="A493" s="41"/>
    </row>
    <row r="494">
      <c r="A494" s="41"/>
    </row>
    <row r="495">
      <c r="A495" s="41"/>
    </row>
    <row r="496">
      <c r="A496" s="41"/>
    </row>
    <row r="497">
      <c r="A497" s="41"/>
    </row>
    <row r="498">
      <c r="A498" s="41"/>
    </row>
    <row r="499">
      <c r="A499" s="41"/>
    </row>
    <row r="500">
      <c r="A500" s="41"/>
    </row>
    <row r="501">
      <c r="A501" s="41"/>
    </row>
    <row r="502">
      <c r="A502" s="41"/>
    </row>
    <row r="503">
      <c r="A503" s="41"/>
    </row>
    <row r="504">
      <c r="A504" s="41"/>
    </row>
    <row r="505">
      <c r="A505" s="41"/>
    </row>
    <row r="506">
      <c r="A506" s="41"/>
    </row>
    <row r="507">
      <c r="A507" s="41"/>
    </row>
    <row r="508">
      <c r="A508" s="41"/>
    </row>
    <row r="509">
      <c r="A509" s="41"/>
    </row>
    <row r="510">
      <c r="A510" s="41"/>
    </row>
    <row r="511">
      <c r="A511" s="41"/>
    </row>
    <row r="512">
      <c r="A512" s="41"/>
    </row>
    <row r="513">
      <c r="A513" s="41"/>
    </row>
    <row r="514">
      <c r="A514" s="41"/>
    </row>
    <row r="515">
      <c r="A515" s="41"/>
    </row>
    <row r="516">
      <c r="A516" s="41"/>
    </row>
    <row r="517">
      <c r="A517" s="41"/>
    </row>
    <row r="518">
      <c r="A518" s="41"/>
    </row>
    <row r="519">
      <c r="A519" s="41"/>
    </row>
    <row r="520">
      <c r="A520" s="41"/>
    </row>
    <row r="521">
      <c r="A521" s="41"/>
    </row>
    <row r="522">
      <c r="A522" s="41"/>
    </row>
    <row r="523">
      <c r="A523" s="41"/>
    </row>
    <row r="524">
      <c r="A524" s="41"/>
    </row>
    <row r="525">
      <c r="A525" s="41"/>
    </row>
    <row r="526">
      <c r="A526" s="41"/>
    </row>
    <row r="527">
      <c r="A527" s="41"/>
    </row>
    <row r="528">
      <c r="A528" s="41"/>
    </row>
    <row r="529">
      <c r="A529" s="41"/>
    </row>
    <row r="530">
      <c r="A530" s="41"/>
    </row>
    <row r="531">
      <c r="A531" s="41"/>
    </row>
    <row r="532">
      <c r="A532" s="41"/>
    </row>
    <row r="533">
      <c r="A533" s="41"/>
    </row>
    <row r="534">
      <c r="A534" s="41"/>
    </row>
    <row r="535">
      <c r="A535" s="41"/>
    </row>
    <row r="536">
      <c r="A536" s="41"/>
    </row>
    <row r="537">
      <c r="A537" s="41"/>
    </row>
    <row r="538">
      <c r="A538" s="41"/>
    </row>
    <row r="539">
      <c r="A539" s="41"/>
    </row>
    <row r="540">
      <c r="A540" s="41"/>
    </row>
    <row r="541">
      <c r="A541" s="41"/>
    </row>
    <row r="542">
      <c r="A542" s="41"/>
    </row>
    <row r="543">
      <c r="A543" s="41"/>
    </row>
    <row r="544">
      <c r="A544" s="41"/>
    </row>
    <row r="545">
      <c r="A545" s="41"/>
    </row>
    <row r="546">
      <c r="A546" s="41"/>
    </row>
    <row r="547">
      <c r="A547" s="41"/>
    </row>
    <row r="548">
      <c r="A548" s="41"/>
    </row>
    <row r="549">
      <c r="A549" s="41"/>
    </row>
    <row r="550">
      <c r="A550" s="41"/>
    </row>
    <row r="551">
      <c r="A551" s="41"/>
    </row>
    <row r="552">
      <c r="A552" s="41"/>
    </row>
    <row r="553">
      <c r="A553" s="41"/>
    </row>
    <row r="554">
      <c r="A554" s="41"/>
    </row>
    <row r="555">
      <c r="A555" s="41"/>
    </row>
    <row r="556">
      <c r="A556" s="41"/>
    </row>
    <row r="557">
      <c r="A557" s="41"/>
    </row>
    <row r="558">
      <c r="A558" s="41"/>
    </row>
    <row r="559">
      <c r="A559" s="41"/>
    </row>
    <row r="560">
      <c r="A560" s="41"/>
    </row>
    <row r="561">
      <c r="A561" s="41"/>
    </row>
    <row r="562">
      <c r="A562" s="41"/>
    </row>
    <row r="563">
      <c r="A563" s="41"/>
    </row>
    <row r="564">
      <c r="A564" s="41"/>
    </row>
    <row r="565">
      <c r="A565" s="41"/>
    </row>
    <row r="566">
      <c r="A566" s="41"/>
    </row>
    <row r="567">
      <c r="A567" s="41"/>
    </row>
    <row r="568">
      <c r="A568" s="41"/>
    </row>
    <row r="569">
      <c r="A569" s="41"/>
    </row>
    <row r="570">
      <c r="A570" s="41"/>
    </row>
    <row r="571">
      <c r="A571" s="41"/>
    </row>
    <row r="572">
      <c r="A572" s="41"/>
    </row>
    <row r="573">
      <c r="A573" s="41"/>
    </row>
    <row r="574">
      <c r="A574" s="41"/>
    </row>
    <row r="575">
      <c r="A575" s="41"/>
    </row>
    <row r="576">
      <c r="A576" s="41"/>
    </row>
    <row r="577">
      <c r="A577" s="41"/>
    </row>
    <row r="578">
      <c r="A578" s="41"/>
    </row>
    <row r="579">
      <c r="A579" s="41"/>
    </row>
    <row r="580">
      <c r="A580" s="41"/>
    </row>
    <row r="581">
      <c r="A581" s="41"/>
    </row>
    <row r="582">
      <c r="A582" s="41"/>
    </row>
    <row r="583">
      <c r="A583" s="41"/>
    </row>
    <row r="584">
      <c r="A584" s="41"/>
    </row>
    <row r="585">
      <c r="A585" s="41"/>
    </row>
    <row r="586">
      <c r="A586" s="41"/>
    </row>
    <row r="587">
      <c r="A587" s="41"/>
    </row>
    <row r="588">
      <c r="A588" s="41"/>
    </row>
    <row r="589">
      <c r="A589" s="41"/>
    </row>
    <row r="590">
      <c r="A590" s="41"/>
    </row>
    <row r="591">
      <c r="A591" s="41"/>
    </row>
    <row r="592">
      <c r="A592" s="41"/>
    </row>
    <row r="593">
      <c r="A593" s="41"/>
    </row>
    <row r="594">
      <c r="A594" s="41"/>
    </row>
    <row r="595">
      <c r="A595" s="41"/>
    </row>
    <row r="596">
      <c r="A596" s="41"/>
    </row>
    <row r="597">
      <c r="A597" s="41"/>
    </row>
    <row r="598">
      <c r="A598" s="41"/>
    </row>
    <row r="599">
      <c r="A599" s="41"/>
    </row>
    <row r="600">
      <c r="A600" s="41"/>
    </row>
    <row r="601">
      <c r="A601" s="41"/>
    </row>
    <row r="602">
      <c r="A602" s="41"/>
    </row>
    <row r="603">
      <c r="A603" s="41"/>
    </row>
    <row r="604">
      <c r="A604" s="41"/>
    </row>
    <row r="605">
      <c r="A605" s="41"/>
    </row>
    <row r="606">
      <c r="A606" s="41"/>
    </row>
    <row r="607">
      <c r="A607" s="41"/>
    </row>
    <row r="608">
      <c r="A608" s="41"/>
    </row>
    <row r="609">
      <c r="A609" s="41"/>
    </row>
    <row r="610">
      <c r="A610" s="41"/>
    </row>
    <row r="611">
      <c r="A611" s="41"/>
    </row>
    <row r="612">
      <c r="A612" s="41"/>
    </row>
    <row r="613">
      <c r="A613" s="41"/>
    </row>
    <row r="614">
      <c r="A614" s="41"/>
    </row>
    <row r="615">
      <c r="A615" s="41"/>
    </row>
    <row r="616">
      <c r="A616" s="41"/>
    </row>
    <row r="617">
      <c r="A617" s="41"/>
    </row>
    <row r="618">
      <c r="A618" s="41"/>
    </row>
    <row r="619">
      <c r="A619" s="41"/>
    </row>
    <row r="620">
      <c r="A620" s="41"/>
    </row>
    <row r="621">
      <c r="A621" s="41"/>
    </row>
    <row r="622">
      <c r="A622" s="41"/>
    </row>
    <row r="623">
      <c r="A623" s="41"/>
    </row>
    <row r="624">
      <c r="A624" s="41"/>
    </row>
    <row r="625">
      <c r="A625" s="41"/>
    </row>
    <row r="626">
      <c r="A626" s="41"/>
    </row>
    <row r="627">
      <c r="A627" s="41"/>
    </row>
    <row r="628">
      <c r="A628" s="41"/>
    </row>
    <row r="629">
      <c r="A629" s="41"/>
    </row>
    <row r="630">
      <c r="A630" s="41"/>
    </row>
    <row r="631">
      <c r="A631" s="41"/>
    </row>
    <row r="632">
      <c r="A632" s="41"/>
    </row>
    <row r="633">
      <c r="A633" s="41"/>
    </row>
    <row r="634">
      <c r="A634" s="41"/>
    </row>
    <row r="635">
      <c r="A635" s="41"/>
    </row>
    <row r="636">
      <c r="A636" s="41"/>
    </row>
    <row r="637">
      <c r="A637" s="41"/>
    </row>
    <row r="638">
      <c r="A638" s="41"/>
    </row>
    <row r="639">
      <c r="A639" s="41"/>
    </row>
    <row r="640">
      <c r="A640" s="41"/>
    </row>
    <row r="641">
      <c r="A641" s="41"/>
    </row>
    <row r="642">
      <c r="A642" s="41"/>
    </row>
    <row r="643">
      <c r="A643" s="41"/>
    </row>
    <row r="644">
      <c r="A644" s="41"/>
    </row>
    <row r="645">
      <c r="A645" s="41"/>
    </row>
    <row r="646">
      <c r="A646" s="41"/>
    </row>
    <row r="647">
      <c r="A647" s="41"/>
    </row>
    <row r="648">
      <c r="A648" s="41"/>
    </row>
    <row r="649">
      <c r="A649" s="41"/>
    </row>
    <row r="650">
      <c r="A650" s="41"/>
    </row>
    <row r="651">
      <c r="A651" s="41"/>
    </row>
    <row r="652">
      <c r="A652" s="41"/>
    </row>
    <row r="653">
      <c r="A653" s="41"/>
    </row>
    <row r="654">
      <c r="A654" s="41"/>
    </row>
    <row r="655">
      <c r="A655" s="41"/>
    </row>
    <row r="656">
      <c r="A656" s="41"/>
    </row>
    <row r="657">
      <c r="A657" s="41"/>
    </row>
    <row r="658">
      <c r="A658" s="41"/>
    </row>
    <row r="659">
      <c r="A659" s="41"/>
    </row>
    <row r="660">
      <c r="A660" s="41"/>
    </row>
    <row r="661">
      <c r="A661" s="41"/>
    </row>
    <row r="662">
      <c r="A662" s="41"/>
    </row>
    <row r="663">
      <c r="A663" s="41"/>
    </row>
    <row r="664">
      <c r="A664" s="41"/>
    </row>
    <row r="665">
      <c r="A665" s="41"/>
    </row>
    <row r="666">
      <c r="A666" s="41"/>
    </row>
    <row r="667">
      <c r="A667" s="41"/>
    </row>
    <row r="668">
      <c r="A668" s="41"/>
    </row>
    <row r="669">
      <c r="A669" s="41"/>
    </row>
    <row r="670">
      <c r="A670" s="41"/>
    </row>
    <row r="671">
      <c r="A671" s="41"/>
    </row>
    <row r="672">
      <c r="A672" s="41"/>
    </row>
    <row r="673">
      <c r="A673" s="41"/>
    </row>
    <row r="674">
      <c r="A674" s="41"/>
    </row>
    <row r="675">
      <c r="A675" s="41"/>
    </row>
    <row r="676">
      <c r="A676" s="41"/>
    </row>
    <row r="677">
      <c r="A677" s="41"/>
    </row>
    <row r="678">
      <c r="A678" s="41"/>
    </row>
    <row r="679">
      <c r="A679" s="41"/>
    </row>
    <row r="680">
      <c r="A680" s="41"/>
    </row>
    <row r="681">
      <c r="A681" s="41"/>
    </row>
    <row r="682">
      <c r="A682" s="41"/>
    </row>
    <row r="683">
      <c r="A683" s="41"/>
    </row>
    <row r="684">
      <c r="A684" s="41"/>
    </row>
    <row r="685">
      <c r="A685" s="41"/>
    </row>
    <row r="686">
      <c r="A686" s="41"/>
    </row>
    <row r="687">
      <c r="A687" s="41"/>
    </row>
    <row r="688">
      <c r="A688" s="41"/>
    </row>
    <row r="689">
      <c r="A689" s="41"/>
    </row>
    <row r="690">
      <c r="A690" s="41"/>
    </row>
    <row r="691">
      <c r="A691" s="41"/>
    </row>
    <row r="692">
      <c r="A692" s="41"/>
    </row>
    <row r="693">
      <c r="A693" s="41"/>
    </row>
    <row r="694">
      <c r="A694" s="41"/>
    </row>
    <row r="695">
      <c r="A695" s="41"/>
    </row>
    <row r="696">
      <c r="A696" s="41"/>
    </row>
    <row r="697">
      <c r="A697" s="41"/>
    </row>
    <row r="698">
      <c r="A698" s="41"/>
    </row>
    <row r="699">
      <c r="A699" s="41"/>
    </row>
    <row r="700">
      <c r="A700" s="41"/>
    </row>
    <row r="701">
      <c r="A701" s="41"/>
    </row>
    <row r="702">
      <c r="A702" s="41"/>
    </row>
    <row r="703">
      <c r="A703" s="41"/>
    </row>
    <row r="704">
      <c r="A704" s="41"/>
    </row>
    <row r="705">
      <c r="A705" s="41"/>
    </row>
    <row r="706">
      <c r="A706" s="41"/>
    </row>
    <row r="707">
      <c r="A707" s="41"/>
    </row>
    <row r="708">
      <c r="A708" s="41"/>
    </row>
    <row r="709">
      <c r="A709" s="41"/>
    </row>
    <row r="710">
      <c r="A710" s="41"/>
    </row>
    <row r="711">
      <c r="A711" s="41"/>
    </row>
    <row r="712">
      <c r="A712" s="41"/>
    </row>
    <row r="713">
      <c r="A713" s="41"/>
    </row>
    <row r="714">
      <c r="A714" s="41"/>
    </row>
    <row r="715">
      <c r="A715" s="41"/>
    </row>
    <row r="716">
      <c r="A716" s="41"/>
    </row>
    <row r="717">
      <c r="A717" s="41"/>
    </row>
    <row r="718">
      <c r="A718" s="41"/>
    </row>
    <row r="719">
      <c r="A719" s="41"/>
    </row>
    <row r="720">
      <c r="A720" s="41"/>
    </row>
    <row r="721">
      <c r="A721" s="41"/>
    </row>
    <row r="722">
      <c r="A722" s="41"/>
    </row>
    <row r="723">
      <c r="A723" s="41"/>
    </row>
    <row r="724">
      <c r="A724" s="41"/>
    </row>
    <row r="725">
      <c r="A725" s="41"/>
    </row>
    <row r="726">
      <c r="A726" s="41"/>
    </row>
    <row r="727">
      <c r="A727" s="41"/>
    </row>
    <row r="728">
      <c r="A728" s="41"/>
    </row>
    <row r="729">
      <c r="A729" s="41"/>
    </row>
    <row r="730">
      <c r="A730" s="41"/>
    </row>
    <row r="731">
      <c r="A731" s="41"/>
    </row>
    <row r="732">
      <c r="A732" s="41"/>
    </row>
    <row r="733">
      <c r="A733" s="41"/>
    </row>
    <row r="734">
      <c r="A734" s="41"/>
    </row>
    <row r="735">
      <c r="A735" s="41"/>
    </row>
    <row r="736">
      <c r="A736" s="41"/>
    </row>
    <row r="737">
      <c r="A737" s="41"/>
    </row>
    <row r="738">
      <c r="A738" s="41"/>
    </row>
    <row r="739">
      <c r="A739" s="41"/>
    </row>
    <row r="740">
      <c r="A740" s="41"/>
    </row>
    <row r="741">
      <c r="A741" s="41"/>
    </row>
    <row r="742">
      <c r="A742" s="41"/>
    </row>
    <row r="743">
      <c r="A743" s="41"/>
    </row>
    <row r="744">
      <c r="A744" s="41"/>
    </row>
    <row r="745">
      <c r="A745" s="41"/>
    </row>
    <row r="746">
      <c r="A746" s="41"/>
    </row>
    <row r="747">
      <c r="A747" s="41"/>
    </row>
    <row r="748">
      <c r="A748" s="41"/>
    </row>
    <row r="749">
      <c r="A749" s="41"/>
    </row>
    <row r="750">
      <c r="A750" s="41"/>
    </row>
    <row r="751">
      <c r="A751" s="41"/>
    </row>
    <row r="752">
      <c r="A752" s="41"/>
    </row>
    <row r="753">
      <c r="A753" s="41"/>
    </row>
    <row r="754">
      <c r="A754" s="41"/>
    </row>
    <row r="755">
      <c r="A755" s="41"/>
    </row>
    <row r="756">
      <c r="A756" s="41"/>
    </row>
    <row r="757">
      <c r="A757" s="41"/>
    </row>
    <row r="758">
      <c r="A758" s="41"/>
    </row>
    <row r="759">
      <c r="A759" s="41"/>
    </row>
    <row r="760">
      <c r="A760" s="41"/>
    </row>
    <row r="761">
      <c r="A761" s="41"/>
    </row>
    <row r="762">
      <c r="A762" s="41"/>
    </row>
    <row r="763">
      <c r="A763" s="41"/>
    </row>
    <row r="764">
      <c r="A764" s="41"/>
    </row>
    <row r="765">
      <c r="A765" s="41"/>
    </row>
    <row r="766">
      <c r="A766" s="41"/>
    </row>
    <row r="767">
      <c r="A767" s="41"/>
    </row>
    <row r="768">
      <c r="A768" s="41"/>
    </row>
    <row r="769">
      <c r="A769" s="41"/>
    </row>
    <row r="770">
      <c r="A770" s="41"/>
    </row>
    <row r="771">
      <c r="A771" s="41"/>
    </row>
    <row r="772">
      <c r="A772" s="41"/>
    </row>
    <row r="773">
      <c r="A773" s="41"/>
    </row>
    <row r="774">
      <c r="A774" s="41"/>
    </row>
    <row r="775">
      <c r="A775" s="41"/>
    </row>
    <row r="776">
      <c r="A776" s="41"/>
    </row>
    <row r="777">
      <c r="A777" s="41"/>
    </row>
    <row r="778">
      <c r="A778" s="41"/>
    </row>
    <row r="779">
      <c r="A779" s="41"/>
    </row>
    <row r="780">
      <c r="A780" s="41"/>
    </row>
    <row r="781">
      <c r="A781" s="41"/>
    </row>
    <row r="782">
      <c r="A782" s="41"/>
    </row>
    <row r="783">
      <c r="A783" s="41"/>
    </row>
    <row r="784">
      <c r="A784" s="41"/>
    </row>
    <row r="785">
      <c r="A785" s="41"/>
    </row>
    <row r="786">
      <c r="A786" s="41"/>
    </row>
    <row r="787">
      <c r="A787" s="41"/>
    </row>
    <row r="788">
      <c r="A788" s="41"/>
    </row>
    <row r="789">
      <c r="A789" s="41"/>
    </row>
    <row r="790">
      <c r="A790" s="41"/>
    </row>
    <row r="791">
      <c r="A791" s="41"/>
    </row>
    <row r="792">
      <c r="A792" s="41"/>
    </row>
    <row r="793">
      <c r="A793" s="41"/>
    </row>
    <row r="794">
      <c r="A794" s="41"/>
    </row>
    <row r="795">
      <c r="A795" s="41"/>
    </row>
    <row r="796">
      <c r="A796" s="41"/>
    </row>
    <row r="797">
      <c r="A797" s="41"/>
    </row>
    <row r="798">
      <c r="A798" s="41"/>
    </row>
    <row r="799">
      <c r="A799" s="41"/>
    </row>
    <row r="800">
      <c r="A800" s="41"/>
    </row>
    <row r="801">
      <c r="A801" s="41"/>
    </row>
    <row r="802">
      <c r="A802" s="41"/>
    </row>
    <row r="803">
      <c r="A803" s="41"/>
    </row>
    <row r="804">
      <c r="A804" s="41"/>
    </row>
    <row r="805">
      <c r="A805" s="41"/>
    </row>
    <row r="806">
      <c r="A806" s="41"/>
    </row>
    <row r="807">
      <c r="A807" s="41"/>
    </row>
    <row r="808">
      <c r="A808" s="41"/>
    </row>
    <row r="809">
      <c r="A809" s="41"/>
    </row>
    <row r="810">
      <c r="A810" s="41"/>
    </row>
    <row r="811">
      <c r="A811" s="41"/>
    </row>
    <row r="812">
      <c r="A812" s="41"/>
    </row>
    <row r="813">
      <c r="A813" s="41"/>
    </row>
    <row r="814">
      <c r="A814" s="41"/>
    </row>
    <row r="815">
      <c r="A815" s="41"/>
    </row>
    <row r="816">
      <c r="A816" s="41"/>
    </row>
    <row r="817">
      <c r="A817" s="41"/>
    </row>
    <row r="818">
      <c r="A818" s="41"/>
    </row>
    <row r="819">
      <c r="A819" s="41"/>
    </row>
    <row r="820">
      <c r="A820" s="41"/>
    </row>
    <row r="821">
      <c r="A821" s="41"/>
    </row>
    <row r="822">
      <c r="A822" s="41"/>
    </row>
    <row r="823">
      <c r="A823" s="41"/>
    </row>
    <row r="824">
      <c r="A824" s="41"/>
    </row>
    <row r="825">
      <c r="A825" s="41"/>
    </row>
    <row r="826">
      <c r="A826" s="41"/>
    </row>
    <row r="827">
      <c r="A827" s="41"/>
    </row>
    <row r="828">
      <c r="A828" s="41"/>
    </row>
    <row r="829">
      <c r="A829" s="41"/>
    </row>
    <row r="830">
      <c r="A830" s="41"/>
    </row>
    <row r="831">
      <c r="A831" s="41"/>
    </row>
    <row r="832">
      <c r="A832" s="41"/>
    </row>
    <row r="833">
      <c r="A833" s="41"/>
    </row>
    <row r="834">
      <c r="A834" s="41"/>
    </row>
    <row r="835">
      <c r="A835" s="41"/>
    </row>
    <row r="836">
      <c r="A836" s="41"/>
    </row>
    <row r="837">
      <c r="A837" s="41"/>
    </row>
    <row r="838">
      <c r="A838" s="41"/>
    </row>
    <row r="839">
      <c r="A839" s="41"/>
    </row>
    <row r="840">
      <c r="A840" s="41"/>
    </row>
    <row r="841">
      <c r="A841" s="41"/>
    </row>
    <row r="842">
      <c r="A842" s="41"/>
    </row>
    <row r="843">
      <c r="A843" s="41"/>
    </row>
    <row r="844">
      <c r="A844" s="41"/>
    </row>
    <row r="845">
      <c r="A845" s="41"/>
    </row>
    <row r="846">
      <c r="A846" s="41"/>
    </row>
    <row r="847">
      <c r="A847" s="41"/>
    </row>
    <row r="848">
      <c r="A848" s="41"/>
    </row>
    <row r="849">
      <c r="A849" s="41"/>
    </row>
    <row r="850">
      <c r="A850" s="41"/>
    </row>
    <row r="851">
      <c r="A851" s="41"/>
    </row>
    <row r="852">
      <c r="A852" s="41"/>
    </row>
    <row r="853">
      <c r="A853" s="41"/>
    </row>
    <row r="854">
      <c r="A854" s="41"/>
    </row>
    <row r="855">
      <c r="A855" s="41"/>
    </row>
    <row r="856">
      <c r="A856" s="41"/>
    </row>
    <row r="857">
      <c r="A857" s="41"/>
    </row>
    <row r="858">
      <c r="A858" s="41"/>
    </row>
    <row r="859">
      <c r="A859" s="41"/>
    </row>
    <row r="860">
      <c r="A860" s="41"/>
    </row>
    <row r="861">
      <c r="A861" s="41"/>
    </row>
    <row r="862">
      <c r="A862" s="41"/>
    </row>
    <row r="863">
      <c r="A863" s="41"/>
    </row>
    <row r="864">
      <c r="A864" s="41"/>
    </row>
    <row r="865">
      <c r="A865" s="41"/>
    </row>
    <row r="866">
      <c r="A866" s="41"/>
    </row>
    <row r="867">
      <c r="A867" s="41"/>
    </row>
    <row r="868">
      <c r="A868" s="41"/>
    </row>
    <row r="869">
      <c r="A869" s="41"/>
    </row>
    <row r="870">
      <c r="A870" s="41"/>
    </row>
    <row r="871">
      <c r="A871" s="41"/>
    </row>
    <row r="872">
      <c r="A872" s="41"/>
    </row>
    <row r="873">
      <c r="A873" s="41"/>
    </row>
    <row r="874">
      <c r="A874" s="41"/>
    </row>
    <row r="875">
      <c r="A875" s="41"/>
    </row>
    <row r="876">
      <c r="A876" s="41"/>
    </row>
    <row r="877">
      <c r="A877" s="41"/>
    </row>
    <row r="878">
      <c r="A878" s="41"/>
    </row>
    <row r="879">
      <c r="A879" s="41"/>
    </row>
    <row r="880">
      <c r="A880" s="41"/>
    </row>
    <row r="881">
      <c r="A881" s="41"/>
    </row>
    <row r="882">
      <c r="A882" s="41"/>
    </row>
    <row r="883">
      <c r="A883" s="41"/>
    </row>
    <row r="884">
      <c r="A884" s="41"/>
    </row>
    <row r="885">
      <c r="A885" s="41"/>
    </row>
    <row r="886">
      <c r="A886" s="41"/>
    </row>
    <row r="887">
      <c r="A887" s="41"/>
    </row>
    <row r="888">
      <c r="A888" s="41"/>
    </row>
    <row r="889">
      <c r="A889" s="41"/>
    </row>
    <row r="890">
      <c r="A890" s="41"/>
    </row>
    <row r="891">
      <c r="A891" s="41"/>
    </row>
    <row r="892">
      <c r="A892" s="41"/>
    </row>
    <row r="893">
      <c r="A893" s="41"/>
    </row>
    <row r="894">
      <c r="A894" s="41"/>
    </row>
    <row r="895">
      <c r="A895" s="41"/>
    </row>
    <row r="896">
      <c r="A896" s="41"/>
    </row>
    <row r="897">
      <c r="A897" s="41"/>
    </row>
    <row r="898">
      <c r="A898" s="41"/>
    </row>
    <row r="899">
      <c r="A899" s="41"/>
    </row>
    <row r="900">
      <c r="A900" s="41"/>
    </row>
    <row r="901">
      <c r="A901" s="41"/>
    </row>
    <row r="902">
      <c r="A902" s="41"/>
    </row>
    <row r="903">
      <c r="A903" s="41"/>
    </row>
    <row r="904">
      <c r="A904" s="41"/>
    </row>
    <row r="905">
      <c r="A905" s="41"/>
    </row>
    <row r="906">
      <c r="A906" s="41"/>
    </row>
    <row r="907">
      <c r="A907" s="41"/>
    </row>
    <row r="908">
      <c r="A908" s="41"/>
    </row>
    <row r="909">
      <c r="A909" s="41"/>
    </row>
    <row r="910">
      <c r="A910" s="41"/>
    </row>
    <row r="911">
      <c r="A911" s="41"/>
    </row>
    <row r="912">
      <c r="A912" s="41"/>
    </row>
    <row r="913">
      <c r="A913" s="41"/>
    </row>
    <row r="914">
      <c r="A914" s="41"/>
    </row>
    <row r="915">
      <c r="A915" s="41"/>
    </row>
    <row r="916">
      <c r="A916" s="41"/>
    </row>
    <row r="917">
      <c r="A917" s="41"/>
    </row>
    <row r="918">
      <c r="A918" s="41"/>
    </row>
    <row r="919">
      <c r="A919" s="41"/>
    </row>
    <row r="920">
      <c r="A920" s="41"/>
    </row>
    <row r="921">
      <c r="A921" s="41"/>
    </row>
    <row r="922">
      <c r="A922" s="41"/>
    </row>
    <row r="923">
      <c r="A923" s="41"/>
    </row>
    <row r="924">
      <c r="A924" s="41"/>
    </row>
    <row r="925">
      <c r="A925" s="41"/>
    </row>
    <row r="926">
      <c r="A926" s="41"/>
    </row>
    <row r="927">
      <c r="A927" s="41"/>
    </row>
    <row r="928">
      <c r="A928" s="41"/>
    </row>
    <row r="929">
      <c r="A929" s="41"/>
    </row>
    <row r="930">
      <c r="A930" s="41"/>
    </row>
    <row r="931">
      <c r="A931" s="41"/>
    </row>
    <row r="932">
      <c r="A932" s="41"/>
    </row>
    <row r="933">
      <c r="A933" s="41"/>
    </row>
    <row r="934">
      <c r="A934" s="41"/>
    </row>
    <row r="935">
      <c r="A935" s="41"/>
    </row>
    <row r="936">
      <c r="A936" s="41"/>
    </row>
    <row r="937">
      <c r="A937" s="41"/>
    </row>
    <row r="938">
      <c r="A938" s="41"/>
    </row>
    <row r="939">
      <c r="A939" s="41"/>
    </row>
    <row r="940">
      <c r="A940" s="41"/>
    </row>
    <row r="941">
      <c r="A941" s="41"/>
    </row>
    <row r="942">
      <c r="A942" s="41"/>
    </row>
    <row r="943">
      <c r="A943" s="41"/>
    </row>
    <row r="944">
      <c r="A944" s="41"/>
    </row>
    <row r="945">
      <c r="A945" s="41"/>
    </row>
    <row r="946">
      <c r="A946" s="41"/>
    </row>
    <row r="947">
      <c r="A947" s="41"/>
    </row>
    <row r="948">
      <c r="A948" s="41"/>
    </row>
    <row r="949">
      <c r="A949" s="41"/>
    </row>
    <row r="950">
      <c r="A950" s="41"/>
    </row>
    <row r="951">
      <c r="A951" s="41"/>
    </row>
    <row r="952">
      <c r="A952" s="41"/>
    </row>
    <row r="953">
      <c r="A953" s="41"/>
    </row>
    <row r="954">
      <c r="A954" s="41"/>
    </row>
    <row r="955">
      <c r="A955" s="41"/>
    </row>
    <row r="956">
      <c r="A956" s="41"/>
    </row>
    <row r="957">
      <c r="A957" s="41"/>
    </row>
    <row r="958">
      <c r="A958" s="41"/>
    </row>
    <row r="959">
      <c r="A959" s="41"/>
    </row>
    <row r="960">
      <c r="A960" s="41"/>
    </row>
    <row r="961">
      <c r="A961" s="41"/>
    </row>
    <row r="962">
      <c r="A962" s="41"/>
    </row>
    <row r="963">
      <c r="A963" s="41"/>
    </row>
    <row r="964">
      <c r="A964" s="41"/>
    </row>
    <row r="965">
      <c r="A965" s="41"/>
    </row>
    <row r="966">
      <c r="A966" s="41"/>
    </row>
    <row r="967">
      <c r="A967" s="41"/>
    </row>
    <row r="968">
      <c r="A968" s="41"/>
    </row>
    <row r="969">
      <c r="A969" s="41"/>
    </row>
    <row r="970">
      <c r="A970" s="41"/>
    </row>
    <row r="971">
      <c r="A971" s="41"/>
    </row>
    <row r="972">
      <c r="A972" s="41"/>
    </row>
    <row r="973">
      <c r="A973" s="41"/>
    </row>
    <row r="974">
      <c r="A974" s="41"/>
    </row>
    <row r="975">
      <c r="A975" s="41"/>
    </row>
    <row r="976">
      <c r="A976" s="41"/>
    </row>
    <row r="977">
      <c r="A977" s="41"/>
    </row>
    <row r="978">
      <c r="A978" s="41"/>
    </row>
    <row r="979">
      <c r="A979" s="41"/>
    </row>
    <row r="980">
      <c r="A980" s="41"/>
    </row>
    <row r="981">
      <c r="A981" s="41"/>
    </row>
    <row r="982">
      <c r="A982" s="41"/>
    </row>
    <row r="983">
      <c r="A983" s="41"/>
    </row>
    <row r="984">
      <c r="A984" s="41"/>
    </row>
    <row r="985">
      <c r="A985" s="41"/>
    </row>
    <row r="986">
      <c r="A986" s="41"/>
    </row>
    <row r="987">
      <c r="A987" s="41"/>
    </row>
    <row r="988">
      <c r="A988" s="41"/>
    </row>
    <row r="989">
      <c r="A989" s="41"/>
    </row>
    <row r="990">
      <c r="A990" s="41"/>
    </row>
    <row r="991">
      <c r="A991" s="41"/>
    </row>
    <row r="992">
      <c r="A992" s="41"/>
    </row>
    <row r="993">
      <c r="A993" s="41"/>
    </row>
    <row r="994">
      <c r="A994" s="41"/>
    </row>
    <row r="995">
      <c r="A995" s="41"/>
    </row>
    <row r="996">
      <c r="A996" s="41"/>
    </row>
    <row r="997">
      <c r="A997" s="41"/>
    </row>
    <row r="998">
      <c r="A998" s="41"/>
    </row>
    <row r="999">
      <c r="A999" s="41"/>
    </row>
    <row r="1000">
      <c r="A1000" s="41"/>
    </row>
  </sheetData>
  <drawing r:id="rId1"/>
</worksheet>
</file>