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\OneDrive\Desktop\rubber\New folder\"/>
    </mc:Choice>
  </mc:AlternateContent>
  <xr:revisionPtr revIDLastSave="0" documentId="13_ncr:1_{C4ADDC79-20AF-429F-ADFA-C23500304DD0}" xr6:coauthVersionLast="47" xr6:coauthVersionMax="47" xr10:uidLastSave="{00000000-0000-0000-0000-000000000000}"/>
  <bookViews>
    <workbookView xWindow="-108" yWindow="-108" windowWidth="22320" windowHeight="13176" xr2:uid="{29197E09-8DCA-4ACC-92D5-9F70797C08FE}"/>
  </bookViews>
  <sheets>
    <sheet name="stu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N2" i="3"/>
  <c r="L3" i="3"/>
  <c r="N3" i="3"/>
  <c r="L4" i="3"/>
  <c r="N4" i="3"/>
  <c r="L5" i="3"/>
  <c r="N5" i="3"/>
  <c r="L6" i="3"/>
  <c r="N6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18" i="3"/>
  <c r="L19" i="3"/>
  <c r="L20" i="3"/>
  <c r="L21" i="3"/>
  <c r="L22" i="3"/>
  <c r="L23" i="3"/>
  <c r="L24" i="3"/>
  <c r="D2" i="3"/>
  <c r="D3" i="3"/>
  <c r="D4" i="3"/>
  <c r="D5" i="3"/>
  <c r="D6" i="3"/>
  <c r="D7" i="3"/>
  <c r="Q7" i="3" s="1"/>
  <c r="D8" i="3"/>
  <c r="D9" i="3"/>
  <c r="D10" i="3"/>
  <c r="D11" i="3"/>
  <c r="Q11" i="3" s="1"/>
  <c r="D12" i="3"/>
  <c r="D13" i="3"/>
  <c r="Q13" i="3" s="1"/>
  <c r="D14" i="3"/>
  <c r="Q14" i="3" s="1"/>
  <c r="D15" i="3"/>
  <c r="Q15" i="3" s="1"/>
  <c r="D16" i="3"/>
  <c r="Q16" i="3" s="1"/>
  <c r="D17" i="3"/>
  <c r="Q17" i="3" s="1"/>
  <c r="D18" i="3"/>
  <c r="D19" i="3"/>
  <c r="D20" i="3"/>
  <c r="D21" i="3"/>
  <c r="D22" i="3"/>
  <c r="Q22" i="3" s="1"/>
  <c r="D23" i="3"/>
  <c r="Q23" i="3" s="1"/>
  <c r="D24" i="3"/>
  <c r="D25" i="3"/>
  <c r="D26" i="3"/>
  <c r="D27" i="3"/>
  <c r="D28" i="3"/>
  <c r="Q28" i="3" s="1"/>
  <c r="D29" i="3"/>
  <c r="D30" i="3"/>
  <c r="Q30" i="3" s="1"/>
  <c r="D31" i="3"/>
  <c r="Q31" i="3" s="1"/>
  <c r="D32" i="3"/>
  <c r="Q32" i="3" s="1"/>
  <c r="D33" i="3"/>
  <c r="Q33" i="3" s="1"/>
  <c r="D34" i="3"/>
  <c r="D35" i="3"/>
  <c r="D36" i="3"/>
  <c r="D37" i="3"/>
  <c r="Q37" i="3" s="1"/>
  <c r="D38" i="3"/>
  <c r="Q38" i="3" s="1"/>
  <c r="D39" i="3"/>
  <c r="Q39" i="3" s="1"/>
  <c r="D40" i="3"/>
  <c r="D41" i="3"/>
  <c r="D42" i="3"/>
  <c r="D43" i="3"/>
  <c r="D44" i="3"/>
  <c r="Q44" i="3" s="1"/>
  <c r="D45" i="3"/>
  <c r="Q45" i="3" s="1"/>
  <c r="D46" i="3"/>
  <c r="Q46" i="3" s="1"/>
  <c r="D47" i="3"/>
  <c r="Q47" i="3" s="1"/>
  <c r="D48" i="3"/>
  <c r="Q48" i="3" s="1"/>
  <c r="D49" i="3"/>
  <c r="Q49" i="3" s="1"/>
  <c r="D50" i="3"/>
  <c r="D51" i="3"/>
  <c r="D52" i="3"/>
  <c r="D53" i="3"/>
  <c r="Q53" i="3" s="1"/>
  <c r="D54" i="3"/>
  <c r="Q54" i="3" s="1"/>
  <c r="D55" i="3"/>
  <c r="Q55" i="3" s="1"/>
  <c r="D56" i="3"/>
  <c r="D57" i="3"/>
  <c r="D58" i="3"/>
  <c r="Q58" i="3" s="1"/>
  <c r="D59" i="3"/>
  <c r="Q59" i="3" s="1"/>
  <c r="D60" i="3"/>
  <c r="Q60" i="3" s="1"/>
  <c r="D61" i="3"/>
  <c r="Q61" i="3" s="1"/>
  <c r="D62" i="3"/>
  <c r="Q62" i="3" s="1"/>
  <c r="D63" i="3"/>
  <c r="Q63" i="3" s="1"/>
  <c r="D64" i="3"/>
  <c r="D65" i="3"/>
  <c r="Q65" i="3" s="1"/>
  <c r="D66" i="3"/>
  <c r="D67" i="3"/>
  <c r="Q67" i="3" s="1"/>
  <c r="D68" i="3"/>
  <c r="D69" i="3"/>
  <c r="Q69" i="3" s="1"/>
  <c r="D70" i="3"/>
  <c r="Q70" i="3" s="1"/>
  <c r="D71" i="3"/>
  <c r="Q71" i="3" s="1"/>
  <c r="D72" i="3"/>
  <c r="Q72" i="3" s="1"/>
  <c r="D73" i="3"/>
  <c r="D74" i="3"/>
  <c r="D75" i="3"/>
  <c r="Q75" i="3" s="1"/>
  <c r="D76" i="3"/>
  <c r="Q76" i="3" s="1"/>
  <c r="D77" i="3"/>
  <c r="Q77" i="3" s="1"/>
  <c r="D78" i="3"/>
  <c r="D79" i="3"/>
  <c r="Q79" i="3" s="1"/>
  <c r="D80" i="3"/>
  <c r="Q80" i="3" s="1"/>
  <c r="D81" i="3"/>
  <c r="Q81" i="3" s="1"/>
  <c r="D82" i="3"/>
  <c r="D83" i="3"/>
  <c r="D84" i="3"/>
  <c r="Q84" i="3" s="1"/>
  <c r="D85" i="3"/>
  <c r="Q85" i="3" s="1"/>
  <c r="D86" i="3"/>
  <c r="Q86" i="3" s="1"/>
  <c r="D87" i="3"/>
  <c r="Q87" i="3" s="1"/>
  <c r="D88" i="3"/>
  <c r="Q88" i="3" s="1"/>
  <c r="D89" i="3"/>
  <c r="D90" i="3"/>
  <c r="D91" i="3"/>
  <c r="Q91" i="3" s="1"/>
  <c r="D92" i="3"/>
  <c r="Q92" i="3" s="1"/>
  <c r="D93" i="3"/>
  <c r="Q93" i="3" s="1"/>
  <c r="D94" i="3"/>
  <c r="Q94" i="3" s="1"/>
  <c r="D95" i="3"/>
  <c r="Q95" i="3" s="1"/>
  <c r="D96" i="3"/>
  <c r="Q96" i="3" s="1"/>
  <c r="D97" i="3"/>
  <c r="Q97" i="3" s="1"/>
  <c r="D98" i="3"/>
  <c r="D99" i="3"/>
  <c r="D100" i="3"/>
  <c r="D101" i="3"/>
  <c r="Q101" i="3" s="1"/>
  <c r="D102" i="3"/>
  <c r="Q102" i="3" s="1"/>
  <c r="D103" i="3"/>
  <c r="D120" i="3"/>
  <c r="D121" i="3"/>
  <c r="Q121" i="3" s="1"/>
  <c r="D122" i="3"/>
  <c r="Q122" i="3" s="1"/>
  <c r="D123" i="3"/>
  <c r="D124" i="3"/>
  <c r="Q124" i="3" s="1"/>
  <c r="D125" i="3"/>
  <c r="Q125" i="3" s="1"/>
  <c r="D126" i="3"/>
  <c r="D127" i="3"/>
  <c r="Q127" i="3" s="1"/>
  <c r="D128" i="3"/>
  <c r="Q128" i="3" s="1"/>
  <c r="D129" i="3"/>
  <c r="Q129" i="3" s="1"/>
  <c r="D130" i="3"/>
  <c r="Q130" i="3" s="1"/>
  <c r="D131" i="3"/>
  <c r="Q131" i="3" s="1"/>
  <c r="D132" i="3"/>
  <c r="D133" i="3"/>
  <c r="Q133" i="3" s="1"/>
  <c r="D134" i="3"/>
  <c r="Q134" i="3" s="1"/>
  <c r="D135" i="3"/>
  <c r="Q135" i="3" s="1"/>
  <c r="D136" i="3"/>
  <c r="Q136" i="3" s="1"/>
  <c r="D137" i="3"/>
  <c r="Q137" i="3" s="1"/>
  <c r="D138" i="3"/>
  <c r="Q138" i="3" s="1"/>
  <c r="D139" i="3"/>
  <c r="D140" i="3"/>
  <c r="Q140" i="3" s="1"/>
  <c r="D141" i="3"/>
  <c r="D142" i="3"/>
  <c r="Q142" i="3" s="1"/>
  <c r="D143" i="3"/>
  <c r="Q143" i="3" s="1"/>
  <c r="D144" i="3"/>
  <c r="Q144" i="3" s="1"/>
  <c r="D145" i="3"/>
  <c r="Q145" i="3" s="1"/>
  <c r="D146" i="3"/>
  <c r="Q146" i="3" s="1"/>
  <c r="Q6" i="3"/>
  <c r="Q12" i="3"/>
  <c r="Q74" i="3"/>
  <c r="Q90" i="3"/>
  <c r="Q147" i="3"/>
  <c r="G146" i="3"/>
  <c r="G145" i="3"/>
  <c r="G144" i="3"/>
  <c r="G143" i="3"/>
  <c r="G142" i="3"/>
  <c r="G141" i="3"/>
  <c r="Q141" i="3"/>
  <c r="G140" i="3"/>
  <c r="G139" i="3"/>
  <c r="Q139" i="3"/>
  <c r="G138" i="3"/>
  <c r="G137" i="3"/>
  <c r="G136" i="3"/>
  <c r="G135" i="3"/>
  <c r="G134" i="3"/>
  <c r="G133" i="3"/>
  <c r="Q132" i="3"/>
  <c r="G126" i="3"/>
  <c r="Q126" i="3"/>
  <c r="G125" i="3"/>
  <c r="G124" i="3"/>
  <c r="G123" i="3"/>
  <c r="Q123" i="3"/>
  <c r="G122" i="3"/>
  <c r="G121" i="3"/>
  <c r="G120" i="3"/>
  <c r="Q120" i="3"/>
  <c r="C119" i="3"/>
  <c r="D119" i="3" s="1"/>
  <c r="Q119" i="3" s="1"/>
  <c r="C118" i="3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G103" i="3"/>
  <c r="Q103" i="3"/>
  <c r="G102" i="3"/>
  <c r="G101" i="3"/>
  <c r="G100" i="3"/>
  <c r="Q100" i="3"/>
  <c r="G99" i="3"/>
  <c r="Q99" i="3"/>
  <c r="Q98" i="3"/>
  <c r="Q89" i="3"/>
  <c r="Q83" i="3"/>
  <c r="Q82" i="3"/>
  <c r="Q78" i="3"/>
  <c r="Q73" i="3"/>
  <c r="Q68" i="3"/>
  <c r="G66" i="3"/>
  <c r="Q66" i="3"/>
  <c r="G65" i="3"/>
  <c r="G64" i="3"/>
  <c r="Q64" i="3"/>
  <c r="G63" i="3"/>
  <c r="G62" i="3"/>
  <c r="G61" i="3"/>
  <c r="G60" i="3"/>
  <c r="G59" i="3"/>
  <c r="G58" i="3"/>
  <c r="G57" i="3"/>
  <c r="Q57" i="3"/>
  <c r="G56" i="3"/>
  <c r="Q56" i="3"/>
  <c r="G55" i="3"/>
  <c r="G54" i="3"/>
  <c r="G53" i="3"/>
  <c r="G52" i="3"/>
  <c r="Q52" i="3"/>
  <c r="G51" i="3"/>
  <c r="Q51" i="3"/>
  <c r="G50" i="3"/>
  <c r="Q50" i="3"/>
  <c r="G49" i="3"/>
  <c r="G48" i="3"/>
  <c r="G47" i="3"/>
  <c r="G46" i="3"/>
  <c r="G45" i="3"/>
  <c r="G44" i="3"/>
  <c r="G43" i="3"/>
  <c r="Q43" i="3"/>
  <c r="G42" i="3"/>
  <c r="Q42" i="3"/>
  <c r="G41" i="3"/>
  <c r="Q41" i="3"/>
  <c r="G40" i="3"/>
  <c r="Q40" i="3"/>
  <c r="Q36" i="3"/>
  <c r="Q35" i="3"/>
  <c r="Q34" i="3"/>
  <c r="Q29" i="3"/>
  <c r="Q27" i="3"/>
  <c r="Q26" i="3"/>
  <c r="Q25" i="3"/>
  <c r="Q24" i="3"/>
  <c r="Q21" i="3"/>
  <c r="Q20" i="3"/>
  <c r="Q19" i="3"/>
  <c r="Q18" i="3"/>
  <c r="P17" i="3"/>
  <c r="P16" i="3"/>
  <c r="P15" i="3"/>
  <c r="P14" i="3"/>
  <c r="P13" i="3"/>
  <c r="P12" i="3"/>
  <c r="P11" i="3"/>
  <c r="P10" i="3"/>
  <c r="Q10" i="3"/>
  <c r="P9" i="3"/>
  <c r="Q9" i="3"/>
  <c r="P8" i="3"/>
  <c r="Q8" i="3"/>
  <c r="P7" i="3"/>
  <c r="P6" i="3"/>
  <c r="P5" i="3"/>
  <c r="Q5" i="3"/>
  <c r="P4" i="3"/>
  <c r="Q4" i="3"/>
  <c r="P3" i="3"/>
  <c r="Q3" i="3"/>
  <c r="P2" i="3"/>
  <c r="Q2" i="3"/>
  <c r="D118" i="3" l="1"/>
  <c r="Q118" i="3" s="1"/>
  <c r="Q111" i="3"/>
  <c r="Q110" i="3"/>
  <c r="Q112" i="3"/>
  <c r="Q109" i="3"/>
  <c r="Q114" i="3"/>
  <c r="Q115" i="3"/>
  <c r="Q108" i="3"/>
  <c r="Q113" i="3"/>
  <c r="Q117" i="3"/>
  <c r="Q104" i="3"/>
  <c r="Q105" i="3"/>
  <c r="Q116" i="3"/>
  <c r="Q106" i="3"/>
  <c r="Q107" i="3"/>
</calcChain>
</file>

<file path=xl/sharedStrings.xml><?xml version="1.0" encoding="utf-8"?>
<sst xmlns="http://schemas.openxmlformats.org/spreadsheetml/2006/main" count="23" uniqueCount="21">
  <si>
    <t>D</t>
  </si>
  <si>
    <t>t</t>
  </si>
  <si>
    <t>P</t>
  </si>
  <si>
    <t>fiber</t>
  </si>
  <si>
    <t>fcu</t>
  </si>
  <si>
    <t>eta</t>
  </si>
  <si>
    <t>GPC</t>
  </si>
  <si>
    <t>standard deviation+-3.7</t>
  </si>
  <si>
    <t>NC</t>
  </si>
  <si>
    <t>RUC5</t>
  </si>
  <si>
    <t>RUC15</t>
  </si>
  <si>
    <t>standard deviation+-4.5</t>
  </si>
  <si>
    <t>standard deviation+-2.4</t>
  </si>
  <si>
    <t>fc'</t>
  </si>
  <si>
    <t>cube 100</t>
  </si>
  <si>
    <t>cylinder 100x200</t>
  </si>
  <si>
    <t>cube 150</t>
  </si>
  <si>
    <t>%R</t>
  </si>
  <si>
    <t>fc</t>
  </si>
  <si>
    <t>Fy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</si>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</sst>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1D13-EDC1-4A9A-B674-BD64A94CB7FE}">
  <dimension ref="A1:Q150"/>
  <sheetViews>
    <sheetView tabSelected="1" zoomScale="70" zoomScaleNormal="70" workbookViewId="0">
      <pane ySplit="1" topLeftCell="A71" activePane="bottomLeft" state="frozen"/>
      <selection pane="bottomLeft" activeCell="O1" sqref="O1:P1048576"/>
    </sheetView>
  </sheetViews>
  <sheetFormatPr defaultRowHeight="14.4" x14ac:dyDescent="0.3"/>
  <cols>
    <col min="4" max="4" width="0" hidden="1" customWidth="1"/>
    <col min="6" max="6" width="0" hidden="1" customWidth="1"/>
    <col min="10" max="16" width="0" hidden="1" customWidth="1"/>
  </cols>
  <sheetData>
    <row r="1" spans="1:17" x14ac:dyDescent="0.3">
      <c r="A1" t="s">
        <v>0</v>
      </c>
      <c r="B1" t="s">
        <v>1</v>
      </c>
      <c r="C1" t="s">
        <v>20</v>
      </c>
      <c r="E1" t="s">
        <v>19</v>
      </c>
      <c r="F1" t="s">
        <v>4</v>
      </c>
      <c r="G1" t="s">
        <v>18</v>
      </c>
      <c r="H1" t="s">
        <v>17</v>
      </c>
      <c r="I1" t="s">
        <v>2</v>
      </c>
      <c r="J1" t="s">
        <v>3</v>
      </c>
      <c r="K1" t="s">
        <v>5</v>
      </c>
    </row>
    <row r="2" spans="1:17" x14ac:dyDescent="0.3">
      <c r="A2" s="4">
        <v>219</v>
      </c>
      <c r="B2" s="4">
        <v>3</v>
      </c>
      <c r="C2" s="4">
        <v>660</v>
      </c>
      <c r="D2" s="4">
        <f>C2/A2</f>
        <v>3.0136986301369864</v>
      </c>
      <c r="E2" s="4">
        <v>215</v>
      </c>
      <c r="F2" s="4">
        <v>35.64</v>
      </c>
      <c r="G2" s="4">
        <v>33.067</v>
      </c>
      <c r="H2" s="4">
        <v>10</v>
      </c>
      <c r="I2" s="4">
        <v>2269</v>
      </c>
      <c r="K2">
        <v>0.37</v>
      </c>
      <c r="L2">
        <f>K2*(A2-B2*2)^2/4*G2/(A2-B2)/B2</f>
        <v>214.15130690972219</v>
      </c>
      <c r="M2" t="s">
        <v>13</v>
      </c>
      <c r="N2" s="3">
        <f>(0.76+0.2*LOG10(F2/19.6))*F2</f>
        <v>28.937410615931597</v>
      </c>
      <c r="O2" t="s">
        <v>13</v>
      </c>
      <c r="P2" s="3">
        <f t="shared" ref="P2:P17" si="0">(0.76+0.2*LOG10(G2/0.67/19.6))*G2/0.67</f>
        <v>41.467636025794413</v>
      </c>
      <c r="Q2" t="str">
        <f>IF(D2&gt;4,D2,"")</f>
        <v/>
      </c>
    </row>
    <row r="3" spans="1:17" x14ac:dyDescent="0.3">
      <c r="A3" s="4">
        <v>219</v>
      </c>
      <c r="B3" s="4">
        <v>6</v>
      </c>
      <c r="C3" s="4">
        <v>660</v>
      </c>
      <c r="D3" s="4">
        <f t="shared" ref="D3:D60" si="1">C3/A3</f>
        <v>3.0136986301369864</v>
      </c>
      <c r="E3" s="4">
        <v>215</v>
      </c>
      <c r="F3" s="4">
        <v>34.04</v>
      </c>
      <c r="G3" s="4">
        <v>31.067</v>
      </c>
      <c r="H3" s="4">
        <v>10</v>
      </c>
      <c r="I3" s="4">
        <v>3104.5</v>
      </c>
      <c r="K3">
        <v>0.83</v>
      </c>
      <c r="L3">
        <f>K3*(A3-B3*2)^2/4*G3/(A3-B3)/B3</f>
        <v>216.1360725528169</v>
      </c>
      <c r="N3" s="3">
        <f>(0.76+0.2*LOG10(F3/19.6))*F3</f>
        <v>27.50250553222175</v>
      </c>
      <c r="P3" s="3">
        <f t="shared" si="0"/>
        <v>38.70826197910182</v>
      </c>
      <c r="Q3" t="str">
        <f>IF(D3&gt;4,D3,"")</f>
        <v/>
      </c>
    </row>
    <row r="4" spans="1:17" x14ac:dyDescent="0.3">
      <c r="A4" s="4">
        <v>219</v>
      </c>
      <c r="B4" s="4">
        <v>6</v>
      </c>
      <c r="C4" s="4">
        <v>660</v>
      </c>
      <c r="D4" s="4">
        <f t="shared" si="1"/>
        <v>3.0136986301369864</v>
      </c>
      <c r="E4" s="4">
        <v>215</v>
      </c>
      <c r="F4" s="4">
        <v>30.81</v>
      </c>
      <c r="G4" s="4">
        <v>26.202000000000002</v>
      </c>
      <c r="H4" s="4">
        <v>20</v>
      </c>
      <c r="I4" s="4">
        <v>2879</v>
      </c>
      <c r="K4">
        <v>0.98</v>
      </c>
      <c r="L4">
        <f>K4*(A4-B4*2)^2/4*G4/(A4-B4)/B4</f>
        <v>215.23374570422536</v>
      </c>
      <c r="N4" s="3">
        <f>(0.76+0.2*LOG10(F4/19.6))*F4</f>
        <v>24.626036333330383</v>
      </c>
      <c r="P4" s="3">
        <f t="shared" si="0"/>
        <v>32.068147312007689</v>
      </c>
      <c r="Q4" t="str">
        <f>IF(D4&gt;4,D4,"")</f>
        <v/>
      </c>
    </row>
    <row r="5" spans="1:17" x14ac:dyDescent="0.3">
      <c r="A5" s="4">
        <v>219</v>
      </c>
      <c r="B5" s="4">
        <v>3</v>
      </c>
      <c r="C5" s="4">
        <v>660</v>
      </c>
      <c r="D5" s="4">
        <f t="shared" si="1"/>
        <v>3.0136986301369864</v>
      </c>
      <c r="E5" s="4">
        <v>215</v>
      </c>
      <c r="F5" s="4">
        <v>28.39</v>
      </c>
      <c r="G5" s="4">
        <v>24.103999999999999</v>
      </c>
      <c r="H5" s="4">
        <v>20</v>
      </c>
      <c r="I5" s="4">
        <v>1818</v>
      </c>
      <c r="K5">
        <v>0.51</v>
      </c>
      <c r="L5">
        <f>K5*(A5-B5*2)^2/4*G5/(A5-B5)/B5</f>
        <v>215.17088416666664</v>
      </c>
      <c r="N5" s="3">
        <f>(0.76+0.2*LOG10(F5/19.6))*F5</f>
        <v>22.490043125599747</v>
      </c>
      <c r="P5" s="3">
        <f t="shared" si="0"/>
        <v>29.239650366576473</v>
      </c>
      <c r="Q5" t="str">
        <f>IF(D5&gt;4,D5,"")</f>
        <v/>
      </c>
    </row>
    <row r="6" spans="1:17" x14ac:dyDescent="0.3">
      <c r="A6" s="4">
        <v>219</v>
      </c>
      <c r="B6" s="4">
        <v>6</v>
      </c>
      <c r="C6" s="4">
        <v>660</v>
      </c>
      <c r="D6" s="4">
        <f t="shared" si="1"/>
        <v>3.0136986301369864</v>
      </c>
      <c r="E6" s="4">
        <v>215</v>
      </c>
      <c r="F6" s="4">
        <v>26.28</v>
      </c>
      <c r="G6" s="4">
        <v>23.155999999999999</v>
      </c>
      <c r="H6" s="4">
        <v>30</v>
      </c>
      <c r="I6" s="4">
        <v>2905</v>
      </c>
      <c r="K6">
        <v>1.1100000000000001</v>
      </c>
      <c r="L6">
        <f>K6*(A6-B6*2)^2/4*G6/(A6-B6)/B6</f>
        <v>215.44497316901413</v>
      </c>
      <c r="N6" s="3">
        <f>(0.76+0.2*LOG10(F6/19.6))*F6</f>
        <v>20.642252985776341</v>
      </c>
      <c r="P6" s="3">
        <f t="shared" si="0"/>
        <v>27.969217681578595</v>
      </c>
      <c r="Q6" t="str">
        <f>IF(D6&gt;4,D6,"")</f>
        <v/>
      </c>
    </row>
    <row r="7" spans="1:17" x14ac:dyDescent="0.3">
      <c r="A7" s="4">
        <v>219</v>
      </c>
      <c r="B7" s="4">
        <v>3</v>
      </c>
      <c r="C7" s="4">
        <v>660</v>
      </c>
      <c r="D7" s="4">
        <f t="shared" si="1"/>
        <v>3.0136986301369864</v>
      </c>
      <c r="E7" s="4">
        <v>215</v>
      </c>
      <c r="F7" s="4">
        <v>26.28</v>
      </c>
      <c r="G7" s="4">
        <v>23.155999999999999</v>
      </c>
      <c r="H7" s="4">
        <v>30</v>
      </c>
      <c r="I7" s="4">
        <v>1934.5</v>
      </c>
      <c r="K7">
        <v>0.53</v>
      </c>
      <c r="L7">
        <f>K7*(A7-B7*2)^2/4*G7/(A7-B7)/B7</f>
        <v>214.81451347222222</v>
      </c>
      <c r="N7" s="3">
        <f>(0.76+0.2*LOG10(F7/19.6))*F7</f>
        <v>20.642252985776341</v>
      </c>
      <c r="P7" s="3">
        <f t="shared" si="0"/>
        <v>27.969217681578595</v>
      </c>
      <c r="Q7" t="str">
        <f>IF(D7&gt;4,D7,"")</f>
        <v/>
      </c>
    </row>
    <row r="8" spans="1:17" x14ac:dyDescent="0.3">
      <c r="A8" s="4">
        <v>219</v>
      </c>
      <c r="B8" s="4">
        <v>3</v>
      </c>
      <c r="C8" s="4">
        <v>660</v>
      </c>
      <c r="D8" s="4">
        <f t="shared" si="1"/>
        <v>3.0136986301369864</v>
      </c>
      <c r="E8" s="4">
        <v>215</v>
      </c>
      <c r="F8" s="4">
        <v>22.42</v>
      </c>
      <c r="G8" s="4">
        <v>17.925999999999998</v>
      </c>
      <c r="H8" s="4">
        <v>30</v>
      </c>
      <c r="I8" s="4">
        <v>1715</v>
      </c>
      <c r="K8">
        <v>0.69</v>
      </c>
      <c r="L8">
        <f>K8*(A8-B8*2)^2/4*G8/(A8-B8)/B8</f>
        <v>216.49939770833328</v>
      </c>
      <c r="N8" s="3">
        <f>(0.76+0.2*LOG10(F8/19.6))*F8</f>
        <v>17.300973843470715</v>
      </c>
      <c r="P8" s="3">
        <f t="shared" si="0"/>
        <v>21.057177324836005</v>
      </c>
      <c r="Q8" t="str">
        <f>IF(D8&gt;4,D8,"")</f>
        <v/>
      </c>
    </row>
    <row r="9" spans="1:17" x14ac:dyDescent="0.3">
      <c r="A9" s="4">
        <v>219</v>
      </c>
      <c r="B9" s="4">
        <v>6</v>
      </c>
      <c r="C9" s="4">
        <v>660</v>
      </c>
      <c r="D9" s="4">
        <f t="shared" si="1"/>
        <v>3.0136986301369864</v>
      </c>
      <c r="E9" s="4">
        <v>215</v>
      </c>
      <c r="F9" s="4">
        <v>22.42</v>
      </c>
      <c r="G9" s="4">
        <v>17.925999999999998</v>
      </c>
      <c r="H9" s="4">
        <v>30</v>
      </c>
      <c r="I9" s="4">
        <v>2667</v>
      </c>
      <c r="K9">
        <v>1.43</v>
      </c>
      <c r="L9">
        <f>K9*(A9-B9*2)^2/4*G9/(A9-B9)/B9</f>
        <v>214.86677989436615</v>
      </c>
      <c r="N9" s="3">
        <f>(0.76+0.2*LOG10(F9/19.6))*F9</f>
        <v>17.300973843470715</v>
      </c>
      <c r="P9" s="3">
        <f t="shared" si="0"/>
        <v>21.057177324836005</v>
      </c>
      <c r="Q9" t="str">
        <f>IF(D9&gt;4,D9,"")</f>
        <v/>
      </c>
    </row>
    <row r="10" spans="1:17" x14ac:dyDescent="0.3">
      <c r="A10" s="4">
        <v>219</v>
      </c>
      <c r="B10" s="4">
        <v>3</v>
      </c>
      <c r="C10" s="4">
        <v>660</v>
      </c>
      <c r="D10" s="4">
        <f t="shared" si="1"/>
        <v>3.0136986301369864</v>
      </c>
      <c r="E10" s="4">
        <v>215</v>
      </c>
      <c r="F10" s="4">
        <v>41.21</v>
      </c>
      <c r="G10" s="4">
        <v>36</v>
      </c>
      <c r="H10" s="4">
        <v>10</v>
      </c>
      <c r="I10" s="4">
        <v>2534</v>
      </c>
      <c r="K10">
        <v>0.34</v>
      </c>
      <c r="L10">
        <f>K10*(A10-B10*2)^2/4*G10/(A10-B10)/B10</f>
        <v>214.24250000000004</v>
      </c>
      <c r="N10" s="3">
        <f>(0.76+0.2*LOG10(F10/19.6))*F10</f>
        <v>33.979677008791583</v>
      </c>
      <c r="P10" s="3">
        <f t="shared" si="0"/>
        <v>45.542381660166996</v>
      </c>
      <c r="Q10" t="str">
        <f>IF(D10&gt;4,D10,"")</f>
        <v/>
      </c>
    </row>
    <row r="11" spans="1:17" x14ac:dyDescent="0.3">
      <c r="A11" s="4">
        <v>219</v>
      </c>
      <c r="B11" s="4">
        <v>6</v>
      </c>
      <c r="C11" s="4">
        <v>660</v>
      </c>
      <c r="D11" s="4">
        <f t="shared" si="1"/>
        <v>3.0136986301369864</v>
      </c>
      <c r="E11" s="4">
        <v>215</v>
      </c>
      <c r="F11" s="4">
        <v>39.79</v>
      </c>
      <c r="G11" s="4">
        <v>34.933</v>
      </c>
      <c r="H11" s="4">
        <v>10</v>
      </c>
      <c r="I11" s="4">
        <v>3310</v>
      </c>
      <c r="K11">
        <v>0.73</v>
      </c>
      <c r="L11">
        <f>K11*(A11-B11*2)^2/4*G11/(A11-B11)/B11</f>
        <v>213.75121389084507</v>
      </c>
      <c r="N11" s="3">
        <f>(0.76+0.2*LOG10(F11/19.6))*F11</f>
        <v>32.687627191872117</v>
      </c>
      <c r="P11" s="3">
        <f t="shared" si="0"/>
        <v>44.05630050985971</v>
      </c>
      <c r="Q11" t="str">
        <f>IF(D11&gt;4,D11,"")</f>
        <v/>
      </c>
    </row>
    <row r="12" spans="1:17" x14ac:dyDescent="0.3">
      <c r="A12" s="4">
        <v>219</v>
      </c>
      <c r="B12" s="4">
        <v>6</v>
      </c>
      <c r="C12" s="4">
        <v>660</v>
      </c>
      <c r="D12" s="4">
        <f t="shared" si="1"/>
        <v>3.0136986301369864</v>
      </c>
      <c r="E12" s="4">
        <v>215</v>
      </c>
      <c r="F12" s="4">
        <v>34.619999999999997</v>
      </c>
      <c r="G12" s="4">
        <v>30.606999999999999</v>
      </c>
      <c r="H12" s="4">
        <v>20</v>
      </c>
      <c r="I12" s="4">
        <v>2973.5</v>
      </c>
      <c r="K12">
        <v>0.84</v>
      </c>
      <c r="L12">
        <f>K12*(A12-B12*2)^2/4*G12/(A12-B12)/B12</f>
        <v>215.50130049295771</v>
      </c>
      <c r="N12" s="3">
        <f>(0.76+0.2*LOG10(F12/19.6))*F12</f>
        <v>28.02191954987439</v>
      </c>
      <c r="P12" s="3">
        <f t="shared" si="0"/>
        <v>38.075929267795857</v>
      </c>
      <c r="Q12" t="str">
        <f>IF(D12&gt;4,D12,"")</f>
        <v/>
      </c>
    </row>
    <row r="13" spans="1:17" x14ac:dyDescent="0.3">
      <c r="A13" s="4">
        <v>219</v>
      </c>
      <c r="B13" s="4">
        <v>3</v>
      </c>
      <c r="C13" s="4">
        <v>660</v>
      </c>
      <c r="D13" s="4">
        <f t="shared" si="1"/>
        <v>3.0136986301369864</v>
      </c>
      <c r="E13" s="4">
        <v>215</v>
      </c>
      <c r="F13" s="4">
        <v>32.67</v>
      </c>
      <c r="G13" s="4">
        <v>29.821999999999999</v>
      </c>
      <c r="H13" s="4">
        <v>20</v>
      </c>
      <c r="I13" s="4">
        <v>2135</v>
      </c>
      <c r="K13">
        <v>0.41</v>
      </c>
      <c r="L13">
        <f>K13*(A13-B13*2)^2/4*G13/(A13-B13)/B13</f>
        <v>214.01530493055552</v>
      </c>
      <c r="N13" s="3">
        <f>(0.76+0.2*LOG10(F13/19.6))*F13</f>
        <v>26.279049274419297</v>
      </c>
      <c r="P13" s="3">
        <f t="shared" si="0"/>
        <v>36.99891704647775</v>
      </c>
      <c r="Q13" t="str">
        <f>IF(D13&gt;4,D13,"")</f>
        <v/>
      </c>
    </row>
    <row r="14" spans="1:17" x14ac:dyDescent="0.3">
      <c r="A14" s="4">
        <v>219</v>
      </c>
      <c r="B14" s="4">
        <v>6</v>
      </c>
      <c r="C14" s="4">
        <v>660</v>
      </c>
      <c r="D14" s="4">
        <f t="shared" si="1"/>
        <v>3.0136986301369864</v>
      </c>
      <c r="E14" s="4">
        <v>215</v>
      </c>
      <c r="F14" s="4">
        <v>28.7</v>
      </c>
      <c r="G14" s="4">
        <v>26.677</v>
      </c>
      <c r="H14" s="4">
        <v>30</v>
      </c>
      <c r="I14" s="4">
        <v>2784.5</v>
      </c>
      <c r="K14">
        <v>0.96</v>
      </c>
      <c r="L14">
        <f>K14*(A14-B14*2)^2/4*G14/(A14-B14)/B14</f>
        <v>214.66343154929575</v>
      </c>
      <c r="N14" s="3">
        <f>(0.76+0.2*LOG10(F14/19.6))*F14</f>
        <v>22.762692237666943</v>
      </c>
      <c r="P14" s="3">
        <f t="shared" si="0"/>
        <v>32.711624991829488</v>
      </c>
      <c r="Q14" t="str">
        <f>IF(D14&gt;4,D14,"")</f>
        <v/>
      </c>
    </row>
    <row r="15" spans="1:17" x14ac:dyDescent="0.3">
      <c r="A15" s="4">
        <v>219</v>
      </c>
      <c r="B15" s="4">
        <v>3</v>
      </c>
      <c r="C15" s="4">
        <v>660</v>
      </c>
      <c r="D15" s="4">
        <f t="shared" si="1"/>
        <v>3.0136986301369864</v>
      </c>
      <c r="E15" s="4">
        <v>215</v>
      </c>
      <c r="F15" s="4">
        <v>28.7</v>
      </c>
      <c r="G15" s="4">
        <v>26.677</v>
      </c>
      <c r="H15" s="4">
        <v>30</v>
      </c>
      <c r="I15" s="4">
        <v>2065</v>
      </c>
      <c r="K15">
        <v>0.46</v>
      </c>
      <c r="L15">
        <f>K15*(A15-B15*2)^2/4*G15/(A15-B15)/B15</f>
        <v>214.79245909722226</v>
      </c>
      <c r="N15" s="3">
        <f>(0.76+0.2*LOG10(F15/19.6))*F15</f>
        <v>22.762692237666943</v>
      </c>
      <c r="P15" s="3">
        <f t="shared" si="0"/>
        <v>32.711624991829488</v>
      </c>
      <c r="Q15" t="str">
        <f>IF(D15&gt;4,D15,"")</f>
        <v/>
      </c>
    </row>
    <row r="16" spans="1:17" x14ac:dyDescent="0.3">
      <c r="A16" s="4">
        <v>219</v>
      </c>
      <c r="B16" s="4">
        <v>3</v>
      </c>
      <c r="C16" s="4">
        <v>660</v>
      </c>
      <c r="D16" s="4">
        <f t="shared" si="1"/>
        <v>3.0136986301369864</v>
      </c>
      <c r="E16" s="4">
        <v>215</v>
      </c>
      <c r="F16" s="4">
        <v>25.2</v>
      </c>
      <c r="G16" s="4">
        <v>22.681999999999999</v>
      </c>
      <c r="H16" s="4">
        <v>30</v>
      </c>
      <c r="I16" s="4">
        <v>1813</v>
      </c>
      <c r="K16">
        <v>0.54</v>
      </c>
      <c r="L16">
        <f>K16*(A16-B16*2)^2/4*G16/(A16-B16)/B16</f>
        <v>214.38742875</v>
      </c>
      <c r="N16" s="3">
        <f>(0.76+0.2*LOG10(F16/19.6))*F16</f>
        <v>19.702088125902343</v>
      </c>
      <c r="P16" s="3">
        <f t="shared" si="0"/>
        <v>27.335875643881273</v>
      </c>
      <c r="Q16" t="str">
        <f>IF(D16&gt;4,D16,"")</f>
        <v/>
      </c>
    </row>
    <row r="17" spans="1:17" x14ac:dyDescent="0.3">
      <c r="A17" s="4">
        <v>219</v>
      </c>
      <c r="B17" s="4">
        <v>6</v>
      </c>
      <c r="C17" s="4">
        <v>660</v>
      </c>
      <c r="D17" s="4">
        <f t="shared" si="1"/>
        <v>3.0136986301369864</v>
      </c>
      <c r="E17" s="4">
        <v>215</v>
      </c>
      <c r="F17" s="4">
        <v>25.2</v>
      </c>
      <c r="G17" s="4">
        <v>22.681999999999999</v>
      </c>
      <c r="H17" s="4">
        <v>30</v>
      </c>
      <c r="I17" s="4">
        <v>2742</v>
      </c>
      <c r="K17">
        <v>1.1299999999999999</v>
      </c>
      <c r="L17">
        <f>K17*(A17-B17*2)^2/4*G17/(A17-B17)/B17</f>
        <v>214.83727510563381</v>
      </c>
      <c r="N17" s="3">
        <f>(0.76+0.2*LOG10(F17/19.6))*F17</f>
        <v>19.702088125902343</v>
      </c>
      <c r="P17" s="3">
        <f t="shared" si="0"/>
        <v>27.335875643881273</v>
      </c>
      <c r="Q17" t="str">
        <f>IF(D17&gt;4,D17,"")</f>
        <v/>
      </c>
    </row>
    <row r="18" spans="1:17" x14ac:dyDescent="0.3">
      <c r="A18" s="4">
        <v>89</v>
      </c>
      <c r="B18" s="4">
        <v>3.5</v>
      </c>
      <c r="C18" s="4">
        <v>188</v>
      </c>
      <c r="D18" s="4">
        <f t="shared" si="1"/>
        <v>2.1123595505617976</v>
      </c>
      <c r="E18" s="4">
        <v>342</v>
      </c>
      <c r="F18" s="4"/>
      <c r="G18" s="4">
        <v>63</v>
      </c>
      <c r="H18" s="4">
        <v>10</v>
      </c>
      <c r="I18" s="4">
        <v>552</v>
      </c>
      <c r="J18">
        <v>0</v>
      </c>
      <c r="K18">
        <v>0.97</v>
      </c>
      <c r="L18">
        <f>K18*(A18-B18*2)^2/4*G18/(A18-B18)/B18</f>
        <v>343.27789473684203</v>
      </c>
      <c r="Q18" t="str">
        <f>IF(D18&gt;4,D18,"")</f>
        <v/>
      </c>
    </row>
    <row r="19" spans="1:17" x14ac:dyDescent="0.3">
      <c r="A19" s="4">
        <v>89</v>
      </c>
      <c r="B19" s="4">
        <v>3.5</v>
      </c>
      <c r="C19" s="4">
        <v>188</v>
      </c>
      <c r="D19" s="4">
        <f t="shared" si="1"/>
        <v>2.1123595505617976</v>
      </c>
      <c r="E19" s="4">
        <v>342</v>
      </c>
      <c r="F19" s="4"/>
      <c r="G19" s="4">
        <v>73.3</v>
      </c>
      <c r="H19" s="4">
        <v>10</v>
      </c>
      <c r="I19" s="4">
        <v>700</v>
      </c>
      <c r="J19" s="1">
        <v>0.01</v>
      </c>
      <c r="K19">
        <v>0.83</v>
      </c>
      <c r="L19">
        <f>K19*(A19-B19*2)^2/4*G19/(A19-B19)/B19</f>
        <v>341.7555856307435</v>
      </c>
      <c r="Q19" t="str">
        <f>IF(D19&gt;4,D19,"")</f>
        <v/>
      </c>
    </row>
    <row r="20" spans="1:17" x14ac:dyDescent="0.3">
      <c r="A20" s="4">
        <v>89</v>
      </c>
      <c r="B20" s="4">
        <v>3.5</v>
      </c>
      <c r="C20" s="4">
        <v>188</v>
      </c>
      <c r="D20" s="4">
        <f t="shared" si="1"/>
        <v>2.1123595505617976</v>
      </c>
      <c r="E20" s="4">
        <v>342</v>
      </c>
      <c r="F20" s="4"/>
      <c r="G20" s="4">
        <v>74.099999999999994</v>
      </c>
      <c r="H20" s="4">
        <v>10</v>
      </c>
      <c r="I20" s="4">
        <v>644</v>
      </c>
      <c r="J20" s="2">
        <v>1.4999999999999999E-2</v>
      </c>
      <c r="K20">
        <v>0.82</v>
      </c>
      <c r="L20">
        <f>K20*(A20-B20*2)^2/4*G20/(A20-B20)/B20</f>
        <v>341.32304761904754</v>
      </c>
      <c r="Q20" t="str">
        <f>IF(D20&gt;4,D20,"")</f>
        <v/>
      </c>
    </row>
    <row r="21" spans="1:17" x14ac:dyDescent="0.3">
      <c r="A21" s="4">
        <v>86</v>
      </c>
      <c r="B21" s="4">
        <v>2</v>
      </c>
      <c r="C21" s="4">
        <v>188</v>
      </c>
      <c r="D21" s="4">
        <f t="shared" si="1"/>
        <v>2.1860465116279069</v>
      </c>
      <c r="E21" s="4">
        <v>342</v>
      </c>
      <c r="F21" s="4"/>
      <c r="G21" s="4">
        <v>63</v>
      </c>
      <c r="H21" s="4">
        <v>10</v>
      </c>
      <c r="I21" s="4">
        <v>625</v>
      </c>
      <c r="J21">
        <v>0</v>
      </c>
      <c r="K21">
        <v>0.54</v>
      </c>
      <c r="L21">
        <f>K21*(A21-B21*2)^2/4*G21/(A21-B21)/B21</f>
        <v>340.40250000000003</v>
      </c>
      <c r="Q21" t="str">
        <f>IF(D21&gt;4,D21,"")</f>
        <v/>
      </c>
    </row>
    <row r="22" spans="1:17" x14ac:dyDescent="0.3">
      <c r="A22" s="4">
        <v>86</v>
      </c>
      <c r="B22" s="4">
        <v>2</v>
      </c>
      <c r="C22" s="4">
        <v>188</v>
      </c>
      <c r="D22" s="4">
        <f t="shared" si="1"/>
        <v>2.1860465116279069</v>
      </c>
      <c r="E22" s="4">
        <v>342</v>
      </c>
      <c r="F22" s="4"/>
      <c r="G22" s="4">
        <v>85.5</v>
      </c>
      <c r="H22" s="4">
        <v>0</v>
      </c>
      <c r="I22" s="4">
        <v>764</v>
      </c>
      <c r="J22">
        <v>1</v>
      </c>
      <c r="K22">
        <v>0.4</v>
      </c>
      <c r="L22">
        <f>K22*(A22-B22*2)^2/4*G22/(A22-B22)/B22</f>
        <v>342.20357142857148</v>
      </c>
      <c r="Q22" t="str">
        <f>IF(D22&gt;4,D22,"")</f>
        <v/>
      </c>
    </row>
    <row r="23" spans="1:17" x14ac:dyDescent="0.3">
      <c r="A23" s="4">
        <v>86</v>
      </c>
      <c r="B23" s="4">
        <v>2</v>
      </c>
      <c r="C23" s="4">
        <v>188</v>
      </c>
      <c r="D23" s="4">
        <f t="shared" si="1"/>
        <v>2.1860465116279069</v>
      </c>
      <c r="E23" s="4">
        <v>342</v>
      </c>
      <c r="F23" s="4"/>
      <c r="G23" s="4">
        <v>80.099999999999994</v>
      </c>
      <c r="H23" s="4">
        <v>5</v>
      </c>
      <c r="I23" s="4">
        <v>825</v>
      </c>
      <c r="J23">
        <v>1</v>
      </c>
      <c r="K23">
        <v>0.42</v>
      </c>
      <c r="L23">
        <f>K23*(A23-B23*2)^2/4*G23/(A23-B23)/B23</f>
        <v>336.62025</v>
      </c>
      <c r="Q23" t="str">
        <f>IF(D23&gt;4,D23,"")</f>
        <v/>
      </c>
    </row>
    <row r="24" spans="1:17" x14ac:dyDescent="0.3">
      <c r="A24" s="4">
        <v>86</v>
      </c>
      <c r="B24" s="4">
        <v>2</v>
      </c>
      <c r="C24" s="4">
        <v>188</v>
      </c>
      <c r="D24" s="4">
        <f t="shared" si="1"/>
        <v>2.1860465116279069</v>
      </c>
      <c r="E24" s="4">
        <v>342</v>
      </c>
      <c r="F24" s="4"/>
      <c r="G24" s="4">
        <v>73.3</v>
      </c>
      <c r="H24" s="4">
        <v>10</v>
      </c>
      <c r="I24" s="4">
        <v>805</v>
      </c>
      <c r="J24">
        <v>1</v>
      </c>
      <c r="K24">
        <v>0.46</v>
      </c>
      <c r="L24">
        <f>K24*(A24-B24*2)^2/4*G24/(A24-B24)/B24</f>
        <v>337.38070238095236</v>
      </c>
      <c r="Q24" t="str">
        <f>IF(D24&gt;4,D24,"")</f>
        <v/>
      </c>
    </row>
    <row r="25" spans="1:17" x14ac:dyDescent="0.3">
      <c r="A25" s="4">
        <v>89</v>
      </c>
      <c r="B25" s="4">
        <v>3.5</v>
      </c>
      <c r="C25" s="4">
        <v>188</v>
      </c>
      <c r="D25" s="4">
        <f t="shared" si="1"/>
        <v>2.1123595505617976</v>
      </c>
      <c r="E25" s="4">
        <v>342</v>
      </c>
      <c r="F25" s="4"/>
      <c r="G25" s="4">
        <v>51.5</v>
      </c>
      <c r="H25" s="4">
        <v>10</v>
      </c>
      <c r="I25" s="4">
        <v>566</v>
      </c>
      <c r="J25">
        <v>0</v>
      </c>
      <c r="K25">
        <v>1.18</v>
      </c>
      <c r="Q25" t="str">
        <f>IF(D25&gt;4,D25,"")</f>
        <v/>
      </c>
    </row>
    <row r="26" spans="1:17" x14ac:dyDescent="0.3">
      <c r="A26" s="4">
        <v>89</v>
      </c>
      <c r="B26" s="4">
        <v>3.5</v>
      </c>
      <c r="C26" s="4">
        <v>188</v>
      </c>
      <c r="D26" s="4">
        <f t="shared" si="1"/>
        <v>2.1123595505617976</v>
      </c>
      <c r="E26" s="4">
        <v>342</v>
      </c>
      <c r="F26" s="4"/>
      <c r="G26" s="4">
        <v>53.5</v>
      </c>
      <c r="H26" s="4">
        <v>10</v>
      </c>
      <c r="I26" s="4">
        <v>601</v>
      </c>
      <c r="J26">
        <v>1</v>
      </c>
      <c r="K26">
        <v>1.1399999999999999</v>
      </c>
      <c r="Q26" t="str">
        <f>IF(D26&gt;4,D26,"")</f>
        <v/>
      </c>
    </row>
    <row r="27" spans="1:17" x14ac:dyDescent="0.3">
      <c r="A27" s="4">
        <v>86</v>
      </c>
      <c r="B27" s="4">
        <v>2</v>
      </c>
      <c r="C27" s="4">
        <v>188</v>
      </c>
      <c r="D27" s="4">
        <f t="shared" si="1"/>
        <v>2.1860465116279069</v>
      </c>
      <c r="E27" s="4">
        <v>342</v>
      </c>
      <c r="F27" s="4"/>
      <c r="G27" s="4">
        <v>54.1</v>
      </c>
      <c r="H27" s="4">
        <v>10</v>
      </c>
      <c r="I27" s="4">
        <v>728</v>
      </c>
      <c r="J27">
        <v>0</v>
      </c>
      <c r="K27">
        <v>0.63</v>
      </c>
      <c r="Q27" t="str">
        <f>IF(D27&gt;4,D27,"")</f>
        <v/>
      </c>
    </row>
    <row r="28" spans="1:17" x14ac:dyDescent="0.3">
      <c r="A28" s="4">
        <v>86</v>
      </c>
      <c r="B28" s="4">
        <v>2</v>
      </c>
      <c r="C28" s="4">
        <v>188</v>
      </c>
      <c r="D28" s="4">
        <f t="shared" si="1"/>
        <v>2.1860465116279069</v>
      </c>
      <c r="E28" s="4">
        <v>342</v>
      </c>
      <c r="F28" s="4"/>
      <c r="G28" s="4">
        <v>56</v>
      </c>
      <c r="H28" s="4">
        <v>10</v>
      </c>
      <c r="I28" s="4">
        <v>763</v>
      </c>
      <c r="J28">
        <v>1</v>
      </c>
      <c r="K28">
        <v>0.61</v>
      </c>
      <c r="Q28" t="str">
        <f>IF(D28&gt;4,D28,"")</f>
        <v/>
      </c>
    </row>
    <row r="29" spans="1:17" x14ac:dyDescent="0.3">
      <c r="A29" s="4">
        <v>89</v>
      </c>
      <c r="B29" s="4">
        <v>3.5</v>
      </c>
      <c r="C29" s="4">
        <v>188</v>
      </c>
      <c r="D29" s="4">
        <f t="shared" si="1"/>
        <v>2.1123595505617976</v>
      </c>
      <c r="E29" s="4">
        <v>335</v>
      </c>
      <c r="F29" s="4"/>
      <c r="G29" s="4">
        <v>27.5</v>
      </c>
      <c r="H29" s="4">
        <v>10</v>
      </c>
      <c r="I29" s="4">
        <v>501</v>
      </c>
      <c r="J29">
        <v>0</v>
      </c>
      <c r="K29">
        <v>2.21</v>
      </c>
      <c r="Q29" t="str">
        <f>IF(D29&gt;4,D29,"")</f>
        <v/>
      </c>
    </row>
    <row r="30" spans="1:17" x14ac:dyDescent="0.3">
      <c r="A30" s="4">
        <v>89</v>
      </c>
      <c r="B30" s="4">
        <v>3.5</v>
      </c>
      <c r="C30" s="4">
        <v>188</v>
      </c>
      <c r="D30" s="4">
        <f t="shared" si="1"/>
        <v>2.1123595505617976</v>
      </c>
      <c r="E30" s="4">
        <v>335</v>
      </c>
      <c r="F30" s="4"/>
      <c r="G30" s="4">
        <v>35.200000000000003</v>
      </c>
      <c r="H30" s="4">
        <v>10</v>
      </c>
      <c r="I30" s="4">
        <v>663</v>
      </c>
      <c r="J30">
        <v>1</v>
      </c>
      <c r="K30">
        <v>1.73</v>
      </c>
      <c r="Q30" t="str">
        <f>IF(D30&gt;4,D30,"")</f>
        <v/>
      </c>
    </row>
    <row r="31" spans="1:17" x14ac:dyDescent="0.3">
      <c r="A31" s="4">
        <v>89</v>
      </c>
      <c r="B31" s="4">
        <v>3.5</v>
      </c>
      <c r="C31" s="4">
        <v>188</v>
      </c>
      <c r="D31" s="4">
        <f t="shared" si="1"/>
        <v>2.1123595505617976</v>
      </c>
      <c r="E31" s="4">
        <v>335</v>
      </c>
      <c r="F31" s="4"/>
      <c r="G31" s="4">
        <v>38.299999999999997</v>
      </c>
      <c r="H31" s="4">
        <v>10</v>
      </c>
      <c r="I31" s="4">
        <v>628</v>
      </c>
      <c r="J31">
        <v>1.5</v>
      </c>
      <c r="K31">
        <v>1.59</v>
      </c>
      <c r="Q31" t="str">
        <f>IF(D31&gt;4,D31,"")</f>
        <v/>
      </c>
    </row>
    <row r="32" spans="1:17" x14ac:dyDescent="0.3">
      <c r="A32" s="4">
        <v>86</v>
      </c>
      <c r="B32" s="4">
        <v>2</v>
      </c>
      <c r="C32" s="4">
        <v>188</v>
      </c>
      <c r="D32" s="4">
        <f t="shared" si="1"/>
        <v>2.1860465116279069</v>
      </c>
      <c r="E32" s="4">
        <v>335</v>
      </c>
      <c r="F32" s="4"/>
      <c r="G32" s="4">
        <v>31.3</v>
      </c>
      <c r="H32" s="4">
        <v>10</v>
      </c>
      <c r="I32" s="4">
        <v>594</v>
      </c>
      <c r="J32">
        <v>0</v>
      </c>
      <c r="K32">
        <v>1.0900000000000001</v>
      </c>
      <c r="Q32" t="str">
        <f>IF(D32&gt;4,D32,"")</f>
        <v/>
      </c>
    </row>
    <row r="33" spans="1:17" x14ac:dyDescent="0.3">
      <c r="A33" s="4">
        <v>86</v>
      </c>
      <c r="B33" s="4">
        <v>2</v>
      </c>
      <c r="C33" s="4">
        <v>188</v>
      </c>
      <c r="D33" s="4">
        <f t="shared" si="1"/>
        <v>2.1860465116279069</v>
      </c>
      <c r="E33" s="4">
        <v>335</v>
      </c>
      <c r="F33" s="4"/>
      <c r="G33" s="4">
        <v>51.1</v>
      </c>
      <c r="H33" s="4">
        <v>0</v>
      </c>
      <c r="I33" s="4">
        <v>681</v>
      </c>
      <c r="J33">
        <v>1</v>
      </c>
      <c r="K33">
        <v>0.67</v>
      </c>
      <c r="Q33" t="str">
        <f>IF(D33&gt;4,D33,"")</f>
        <v/>
      </c>
    </row>
    <row r="34" spans="1:17" x14ac:dyDescent="0.3">
      <c r="A34" s="4">
        <v>86</v>
      </c>
      <c r="B34" s="4">
        <v>2</v>
      </c>
      <c r="C34" s="4">
        <v>188</v>
      </c>
      <c r="D34" s="4">
        <f t="shared" si="1"/>
        <v>2.1860465116279069</v>
      </c>
      <c r="E34" s="4">
        <v>335</v>
      </c>
      <c r="F34" s="4"/>
      <c r="G34" s="4">
        <v>41.6</v>
      </c>
      <c r="H34" s="4">
        <v>5</v>
      </c>
      <c r="I34" s="4">
        <v>734</v>
      </c>
      <c r="J34">
        <v>1</v>
      </c>
      <c r="K34">
        <v>0.82</v>
      </c>
      <c r="Q34" t="str">
        <f>IF(D34&gt;4,D34,"")</f>
        <v/>
      </c>
    </row>
    <row r="35" spans="1:17" x14ac:dyDescent="0.3">
      <c r="A35" s="4">
        <v>86</v>
      </c>
      <c r="B35" s="4">
        <v>2</v>
      </c>
      <c r="C35" s="4">
        <v>188</v>
      </c>
      <c r="D35" s="4">
        <f t="shared" si="1"/>
        <v>2.1860465116279069</v>
      </c>
      <c r="E35" s="4">
        <v>335</v>
      </c>
      <c r="F35" s="4"/>
      <c r="G35" s="4">
        <v>41.5</v>
      </c>
      <c r="H35" s="4">
        <v>10</v>
      </c>
      <c r="I35" s="4">
        <v>759</v>
      </c>
      <c r="J35">
        <v>1</v>
      </c>
      <c r="K35">
        <v>0.82</v>
      </c>
      <c r="Q35" t="str">
        <f>IF(D35&gt;4,D35,"")</f>
        <v/>
      </c>
    </row>
    <row r="36" spans="1:17" x14ac:dyDescent="0.3">
      <c r="A36" s="4">
        <v>86</v>
      </c>
      <c r="B36" s="4">
        <v>2</v>
      </c>
      <c r="C36" s="4">
        <v>188</v>
      </c>
      <c r="D36" s="4">
        <f t="shared" si="1"/>
        <v>2.1860465116279069</v>
      </c>
      <c r="E36" s="4">
        <v>330</v>
      </c>
      <c r="F36" s="4"/>
      <c r="G36" s="4">
        <v>16.7</v>
      </c>
      <c r="H36" s="4">
        <v>10</v>
      </c>
      <c r="I36" s="4">
        <v>409</v>
      </c>
      <c r="J36">
        <v>1</v>
      </c>
      <c r="K36">
        <v>2.04</v>
      </c>
      <c r="Q36" t="str">
        <f>IF(D36&gt;4,D36,"")</f>
        <v/>
      </c>
    </row>
    <row r="37" spans="1:17" x14ac:dyDescent="0.3">
      <c r="A37" s="4">
        <v>200</v>
      </c>
      <c r="B37" s="4">
        <v>2.73</v>
      </c>
      <c r="C37" s="4">
        <v>600</v>
      </c>
      <c r="D37" s="4">
        <f t="shared" si="1"/>
        <v>3</v>
      </c>
      <c r="E37" s="4">
        <v>331.3</v>
      </c>
      <c r="F37" s="4" t="s">
        <v>6</v>
      </c>
      <c r="G37" s="4">
        <v>61.9</v>
      </c>
      <c r="H37" s="4">
        <v>0</v>
      </c>
      <c r="I37" s="4">
        <v>2747.8</v>
      </c>
      <c r="Q37" t="str">
        <f>IF(D37&gt;4,D37,"")</f>
        <v/>
      </c>
    </row>
    <row r="38" spans="1:17" x14ac:dyDescent="0.3">
      <c r="A38" s="4">
        <v>200</v>
      </c>
      <c r="B38" s="4">
        <v>2.73</v>
      </c>
      <c r="C38" s="4">
        <v>600</v>
      </c>
      <c r="D38" s="4">
        <f t="shared" si="1"/>
        <v>3</v>
      </c>
      <c r="E38" s="4">
        <v>331.3</v>
      </c>
      <c r="F38" s="4"/>
      <c r="G38" s="4">
        <v>59.1</v>
      </c>
      <c r="H38" s="4">
        <v>10</v>
      </c>
      <c r="I38" s="4">
        <v>2604.5</v>
      </c>
      <c r="Q38" t="str">
        <f>IF(D38&gt;4,D38,"")</f>
        <v/>
      </c>
    </row>
    <row r="39" spans="1:17" x14ac:dyDescent="0.3">
      <c r="A39" s="4">
        <v>200</v>
      </c>
      <c r="B39" s="4">
        <v>2.73</v>
      </c>
      <c r="C39" s="4">
        <v>600</v>
      </c>
      <c r="D39" s="4">
        <f t="shared" si="1"/>
        <v>3</v>
      </c>
      <c r="E39" s="4">
        <v>331.3</v>
      </c>
      <c r="F39" s="4"/>
      <c r="G39" s="4">
        <v>47.2</v>
      </c>
      <c r="H39" s="4">
        <v>30</v>
      </c>
      <c r="I39" s="4">
        <v>2331</v>
      </c>
      <c r="Q39" t="str">
        <f>IF(D39&gt;4,D39,"")</f>
        <v/>
      </c>
    </row>
    <row r="40" spans="1:17" x14ac:dyDescent="0.3">
      <c r="A40" s="4">
        <v>114</v>
      </c>
      <c r="B40" s="4">
        <v>2.7</v>
      </c>
      <c r="C40" s="4">
        <v>300</v>
      </c>
      <c r="D40" s="4">
        <f t="shared" si="1"/>
        <v>2.6315789473684212</v>
      </c>
      <c r="E40" s="4">
        <v>284</v>
      </c>
      <c r="F40" s="4">
        <v>49.5</v>
      </c>
      <c r="G40" s="4">
        <f>(0.76+0.2*LOG10(F40/19.6))*F40</f>
        <v>41.603256363013223</v>
      </c>
      <c r="H40" s="4">
        <v>0</v>
      </c>
      <c r="I40" s="4">
        <v>723.1</v>
      </c>
      <c r="K40" t="s">
        <v>8</v>
      </c>
      <c r="L40" t="s">
        <v>7</v>
      </c>
      <c r="Q40" t="str">
        <f>IF(D40&gt;4,D40,"")</f>
        <v/>
      </c>
    </row>
    <row r="41" spans="1:17" x14ac:dyDescent="0.3">
      <c r="A41" s="4">
        <v>114</v>
      </c>
      <c r="B41" s="4">
        <v>2.7</v>
      </c>
      <c r="C41" s="4">
        <v>300</v>
      </c>
      <c r="D41" s="4">
        <f t="shared" si="1"/>
        <v>2.6315789473684212</v>
      </c>
      <c r="E41" s="4">
        <v>284</v>
      </c>
      <c r="F41" s="4">
        <v>39.299999999999997</v>
      </c>
      <c r="G41" s="4">
        <f>(0.76+0.2*LOG10(F41/19.6))*F41</f>
        <v>32.242792725088954</v>
      </c>
      <c r="H41" s="4">
        <v>5</v>
      </c>
      <c r="I41" s="4">
        <v>597</v>
      </c>
      <c r="K41" t="s">
        <v>9</v>
      </c>
      <c r="L41" t="s">
        <v>11</v>
      </c>
      <c r="Q41" t="str">
        <f>IF(D41&gt;4,D41,"")</f>
        <v/>
      </c>
    </row>
    <row r="42" spans="1:17" x14ac:dyDescent="0.3">
      <c r="A42" s="4">
        <v>114</v>
      </c>
      <c r="B42" s="4">
        <v>2.7</v>
      </c>
      <c r="C42" s="4">
        <v>300</v>
      </c>
      <c r="D42" s="4">
        <f t="shared" si="1"/>
        <v>2.6315789473684212</v>
      </c>
      <c r="E42" s="4">
        <v>284</v>
      </c>
      <c r="F42" s="4">
        <v>25.2</v>
      </c>
      <c r="G42" s="4">
        <f>(0.76+0.2*LOG10(F42/19.6))*F42</f>
        <v>19.702088125902343</v>
      </c>
      <c r="H42" s="4">
        <v>15</v>
      </c>
      <c r="I42" s="4">
        <v>483.7</v>
      </c>
      <c r="K42" t="s">
        <v>10</v>
      </c>
      <c r="L42" t="s">
        <v>12</v>
      </c>
      <c r="Q42" t="str">
        <f>IF(D42&gt;4,D42,"")</f>
        <v/>
      </c>
    </row>
    <row r="43" spans="1:17" x14ac:dyDescent="0.3">
      <c r="A43" s="4">
        <v>114</v>
      </c>
      <c r="B43" s="4">
        <v>3.2</v>
      </c>
      <c r="C43" s="4">
        <v>300</v>
      </c>
      <c r="D43" s="4">
        <f t="shared" si="1"/>
        <v>2.6315789473684212</v>
      </c>
      <c r="E43" s="4">
        <v>367.7</v>
      </c>
      <c r="F43" s="4">
        <v>49.5</v>
      </c>
      <c r="G43" s="4">
        <f>(0.76+0.2*LOG10(F43/19.6))*F43</f>
        <v>41.603256363013223</v>
      </c>
      <c r="H43" s="4">
        <v>0</v>
      </c>
      <c r="I43" s="4">
        <v>930.7</v>
      </c>
      <c r="Q43" t="str">
        <f>IF(D43&gt;4,D43,"")</f>
        <v/>
      </c>
    </row>
    <row r="44" spans="1:17" x14ac:dyDescent="0.3">
      <c r="A44" s="4">
        <v>114</v>
      </c>
      <c r="B44" s="4">
        <v>3.2</v>
      </c>
      <c r="C44" s="4">
        <v>300</v>
      </c>
      <c r="D44" s="4">
        <f t="shared" si="1"/>
        <v>2.6315789473684212</v>
      </c>
      <c r="E44" s="4">
        <v>367.7</v>
      </c>
      <c r="F44" s="4">
        <v>39.299999999999997</v>
      </c>
      <c r="G44" s="4">
        <f>(0.76+0.2*LOG10(F44/19.6))*F44</f>
        <v>32.242792725088954</v>
      </c>
      <c r="H44" s="4">
        <v>5</v>
      </c>
      <c r="I44" s="4">
        <v>826.3</v>
      </c>
      <c r="Q44" t="str">
        <f>IF(D44&gt;4,D44,"")</f>
        <v/>
      </c>
    </row>
    <row r="45" spans="1:17" x14ac:dyDescent="0.3">
      <c r="A45" s="4">
        <v>114</v>
      </c>
      <c r="B45" s="4">
        <v>3.2</v>
      </c>
      <c r="C45" s="4">
        <v>300</v>
      </c>
      <c r="D45" s="4">
        <f t="shared" si="1"/>
        <v>2.6315789473684212</v>
      </c>
      <c r="E45" s="4">
        <v>367.7</v>
      </c>
      <c r="F45" s="4">
        <v>25.2</v>
      </c>
      <c r="G45" s="4">
        <f>(0.76+0.2*LOG10(F45/19.6))*F45</f>
        <v>19.702088125902343</v>
      </c>
      <c r="H45" s="4">
        <v>15</v>
      </c>
      <c r="I45" s="4">
        <v>673.6</v>
      </c>
      <c r="Q45" t="str">
        <f>IF(D45&gt;4,D45,"")</f>
        <v/>
      </c>
    </row>
    <row r="46" spans="1:17" x14ac:dyDescent="0.3">
      <c r="A46" s="4">
        <v>152</v>
      </c>
      <c r="B46" s="4">
        <v>2.85</v>
      </c>
      <c r="C46" s="4">
        <v>500</v>
      </c>
      <c r="D46" s="4">
        <f t="shared" si="1"/>
        <v>3.2894736842105261</v>
      </c>
      <c r="E46" s="4">
        <v>367.7</v>
      </c>
      <c r="F46" s="4">
        <v>49.5</v>
      </c>
      <c r="G46" s="4">
        <f>(0.76+0.2*LOG10(F46/19.6))*F46</f>
        <v>41.603256363013223</v>
      </c>
      <c r="H46" s="4">
        <v>0</v>
      </c>
      <c r="I46" s="4">
        <v>1313.7</v>
      </c>
      <c r="Q46" t="str">
        <f>IF(D46&gt;4,D46,"")</f>
        <v/>
      </c>
    </row>
    <row r="47" spans="1:17" x14ac:dyDescent="0.3">
      <c r="A47" s="4">
        <v>152</v>
      </c>
      <c r="B47" s="4">
        <v>2.85</v>
      </c>
      <c r="C47" s="4">
        <v>500</v>
      </c>
      <c r="D47" s="4">
        <f t="shared" si="1"/>
        <v>3.2894736842105261</v>
      </c>
      <c r="E47" s="4">
        <v>367.7</v>
      </c>
      <c r="F47" s="4">
        <v>39.299999999999997</v>
      </c>
      <c r="G47" s="4">
        <f>(0.76+0.2*LOG10(F47/19.6))*F47</f>
        <v>32.242792725088954</v>
      </c>
      <c r="H47" s="4">
        <v>5</v>
      </c>
      <c r="I47" s="4">
        <v>1107.8</v>
      </c>
      <c r="Q47" t="str">
        <f>IF(D47&gt;4,D47,"")</f>
        <v/>
      </c>
    </row>
    <row r="48" spans="1:17" x14ac:dyDescent="0.3">
      <c r="A48" s="4">
        <v>152</v>
      </c>
      <c r="B48" s="4">
        <v>2.85</v>
      </c>
      <c r="C48" s="4">
        <v>500</v>
      </c>
      <c r="D48" s="4">
        <f t="shared" si="1"/>
        <v>3.2894736842105261</v>
      </c>
      <c r="E48" s="4">
        <v>367.7</v>
      </c>
      <c r="F48" s="4">
        <v>25.2</v>
      </c>
      <c r="G48" s="4">
        <f>(0.76+0.2*LOG10(F48/19.6))*F48</f>
        <v>19.702088125902343</v>
      </c>
      <c r="H48" s="4">
        <v>15</v>
      </c>
      <c r="I48" s="4">
        <v>939.7</v>
      </c>
      <c r="Q48" t="str">
        <f>IF(D48&gt;4,D48,"")</f>
        <v/>
      </c>
    </row>
    <row r="49" spans="1:17" x14ac:dyDescent="0.3">
      <c r="A49" s="4">
        <v>219</v>
      </c>
      <c r="B49" s="4">
        <v>3.85</v>
      </c>
      <c r="C49" s="4">
        <v>500</v>
      </c>
      <c r="D49" s="4">
        <f t="shared" si="1"/>
        <v>2.2831050228310503</v>
      </c>
      <c r="E49" s="4">
        <v>284</v>
      </c>
      <c r="F49" s="4">
        <v>49.5</v>
      </c>
      <c r="G49" s="4">
        <f>(0.76+0.2*LOG10(F49/19.6))*F49</f>
        <v>41.603256363013223</v>
      </c>
      <c r="H49" s="4">
        <v>0</v>
      </c>
      <c r="I49" s="4">
        <v>2323.5</v>
      </c>
      <c r="Q49" t="str">
        <f>IF(D49&gt;4,D49,"")</f>
        <v/>
      </c>
    </row>
    <row r="50" spans="1:17" x14ac:dyDescent="0.3">
      <c r="A50" s="4">
        <v>219</v>
      </c>
      <c r="B50" s="4">
        <v>3.85</v>
      </c>
      <c r="C50" s="4">
        <v>500</v>
      </c>
      <c r="D50" s="4">
        <f t="shared" si="1"/>
        <v>2.2831050228310503</v>
      </c>
      <c r="E50" s="4">
        <v>284</v>
      </c>
      <c r="F50" s="4">
        <v>39.299999999999997</v>
      </c>
      <c r="G50" s="4">
        <f>(0.76+0.2*LOG10(F50/19.6))*F50</f>
        <v>32.242792725088954</v>
      </c>
      <c r="H50" s="4">
        <v>5</v>
      </c>
      <c r="I50" s="4">
        <v>2197.4</v>
      </c>
      <c r="Q50" t="str">
        <f>IF(D50&gt;4,D50,"")</f>
        <v/>
      </c>
    </row>
    <row r="51" spans="1:17" x14ac:dyDescent="0.3">
      <c r="A51" s="4">
        <v>219</v>
      </c>
      <c r="B51" s="4">
        <v>3.85</v>
      </c>
      <c r="C51" s="4">
        <v>500</v>
      </c>
      <c r="D51" s="4">
        <f t="shared" si="1"/>
        <v>2.2831050228310503</v>
      </c>
      <c r="E51" s="4">
        <v>284</v>
      </c>
      <c r="F51" s="4">
        <v>25.2</v>
      </c>
      <c r="G51" s="4">
        <f>(0.76+0.2*LOG10(F51/19.6))*F51</f>
        <v>19.702088125902343</v>
      </c>
      <c r="H51" s="4">
        <v>15</v>
      </c>
      <c r="I51" s="4">
        <v>1814.7</v>
      </c>
      <c r="Q51" t="str">
        <f>IF(D51&gt;4,D51,"")</f>
        <v/>
      </c>
    </row>
    <row r="52" spans="1:17" x14ac:dyDescent="0.3">
      <c r="A52" s="4">
        <v>219</v>
      </c>
      <c r="B52" s="4">
        <v>4.25</v>
      </c>
      <c r="C52" s="4">
        <v>500</v>
      </c>
      <c r="D52" s="4">
        <f t="shared" si="1"/>
        <v>2.2831050228310503</v>
      </c>
      <c r="E52" s="4">
        <v>455.5</v>
      </c>
      <c r="F52" s="4">
        <v>49.5</v>
      </c>
      <c r="G52" s="4">
        <f>(0.76+0.2*LOG10(F52/19.6))*F52</f>
        <v>41.603256363013223</v>
      </c>
      <c r="H52" s="4">
        <v>0</v>
      </c>
      <c r="I52" s="4">
        <v>2887.7</v>
      </c>
      <c r="Q52" t="str">
        <f>IF(D52&gt;4,D52,"")</f>
        <v/>
      </c>
    </row>
    <row r="53" spans="1:17" x14ac:dyDescent="0.3">
      <c r="A53" s="4">
        <v>219</v>
      </c>
      <c r="B53" s="4">
        <v>4.25</v>
      </c>
      <c r="C53" s="4">
        <v>500</v>
      </c>
      <c r="D53" s="4">
        <f t="shared" si="1"/>
        <v>2.2831050228310503</v>
      </c>
      <c r="E53" s="4">
        <v>455.5</v>
      </c>
      <c r="F53" s="4">
        <v>39.299999999999997</v>
      </c>
      <c r="G53" s="4">
        <f>(0.76+0.2*LOG10(F53/19.6))*F53</f>
        <v>32.242792725088954</v>
      </c>
      <c r="H53" s="4">
        <v>5</v>
      </c>
      <c r="I53" s="4">
        <v>2603.6</v>
      </c>
      <c r="Q53" t="str">
        <f>IF(D53&gt;4,D53,"")</f>
        <v/>
      </c>
    </row>
    <row r="54" spans="1:17" x14ac:dyDescent="0.3">
      <c r="A54" s="4">
        <v>219</v>
      </c>
      <c r="B54" s="4">
        <v>4.25</v>
      </c>
      <c r="C54" s="4">
        <v>500</v>
      </c>
      <c r="D54" s="4">
        <f t="shared" si="1"/>
        <v>2.2831050228310503</v>
      </c>
      <c r="E54" s="4">
        <v>455.5</v>
      </c>
      <c r="F54" s="4">
        <v>25.2</v>
      </c>
      <c r="G54" s="4">
        <f>(0.76+0.2*LOG10(F54/19.6))*F54</f>
        <v>19.702088125902343</v>
      </c>
      <c r="H54" s="4">
        <v>15</v>
      </c>
      <c r="I54" s="4">
        <v>2244.3000000000002</v>
      </c>
      <c r="Q54" t="str">
        <f>IF(D54&gt;4,D54,"")</f>
        <v/>
      </c>
    </row>
    <row r="55" spans="1:17" x14ac:dyDescent="0.3">
      <c r="A55" s="4">
        <v>165</v>
      </c>
      <c r="B55" s="4">
        <v>2</v>
      </c>
      <c r="C55" s="4">
        <v>330</v>
      </c>
      <c r="D55" s="4">
        <f t="shared" si="1"/>
        <v>2</v>
      </c>
      <c r="E55" s="4">
        <v>242</v>
      </c>
      <c r="F55" s="4">
        <v>37.049999999999997</v>
      </c>
      <c r="G55" s="4">
        <f>(0.76+0.2*LOG10(F55/19.6))*F55</f>
        <v>30.207103164505227</v>
      </c>
      <c r="H55" s="4">
        <v>0</v>
      </c>
      <c r="I55" s="4">
        <v>1265.0999999999999</v>
      </c>
      <c r="K55">
        <v>0.49</v>
      </c>
      <c r="Q55" t="str">
        <f>IF(D55&gt;4,D55,"")</f>
        <v/>
      </c>
    </row>
    <row r="56" spans="1:17" x14ac:dyDescent="0.3">
      <c r="A56" s="4">
        <v>165</v>
      </c>
      <c r="B56" s="4">
        <v>3</v>
      </c>
      <c r="C56" s="4">
        <v>330</v>
      </c>
      <c r="D56" s="4">
        <f t="shared" si="1"/>
        <v>2</v>
      </c>
      <c r="E56" s="4">
        <v>242</v>
      </c>
      <c r="F56" s="4">
        <v>37.049999999999997</v>
      </c>
      <c r="G56" s="4">
        <f>(0.76+0.2*LOG10(F56/19.6))*F56</f>
        <v>30.207103164505227</v>
      </c>
      <c r="H56" s="4">
        <v>0</v>
      </c>
      <c r="I56" s="4">
        <v>1364.7</v>
      </c>
      <c r="K56">
        <v>0.75</v>
      </c>
      <c r="Q56" t="str">
        <f>IF(D56&gt;4,D56,"")</f>
        <v/>
      </c>
    </row>
    <row r="57" spans="1:17" x14ac:dyDescent="0.3">
      <c r="A57" s="4">
        <v>165</v>
      </c>
      <c r="B57" s="4">
        <v>4</v>
      </c>
      <c r="C57" s="4">
        <v>330</v>
      </c>
      <c r="D57" s="4">
        <f t="shared" si="1"/>
        <v>2</v>
      </c>
      <c r="E57" s="4">
        <v>242</v>
      </c>
      <c r="F57" s="4">
        <v>37.049999999999997</v>
      </c>
      <c r="G57" s="4">
        <f>(0.76+0.2*LOG10(F57/19.6))*F57</f>
        <v>30.207103164505227</v>
      </c>
      <c r="H57" s="4">
        <v>0</v>
      </c>
      <c r="I57" s="4">
        <v>1434.7</v>
      </c>
      <c r="K57">
        <v>1.02</v>
      </c>
      <c r="Q57" t="str">
        <f>IF(D57&gt;4,D57,"")</f>
        <v/>
      </c>
    </row>
    <row r="58" spans="1:17" x14ac:dyDescent="0.3">
      <c r="A58" s="4">
        <v>165</v>
      </c>
      <c r="B58" s="4">
        <v>2</v>
      </c>
      <c r="C58" s="4">
        <v>330</v>
      </c>
      <c r="D58" s="4">
        <f t="shared" si="1"/>
        <v>2</v>
      </c>
      <c r="E58" s="4">
        <v>242</v>
      </c>
      <c r="F58" s="4">
        <v>26.98</v>
      </c>
      <c r="G58" s="4">
        <f>(0.76+0.2*LOG10(F58/19.6))*F58</f>
        <v>21.253688575992893</v>
      </c>
      <c r="H58" s="4">
        <v>10</v>
      </c>
      <c r="I58" s="4">
        <v>938.6</v>
      </c>
      <c r="K58">
        <v>0.67</v>
      </c>
      <c r="Q58" t="str">
        <f>IF(D58&gt;4,D58,"")</f>
        <v/>
      </c>
    </row>
    <row r="59" spans="1:17" x14ac:dyDescent="0.3">
      <c r="A59" s="4">
        <v>165</v>
      </c>
      <c r="B59" s="4">
        <v>3</v>
      </c>
      <c r="C59" s="4">
        <v>330</v>
      </c>
      <c r="D59" s="4">
        <f t="shared" si="1"/>
        <v>2</v>
      </c>
      <c r="E59" s="4">
        <v>242</v>
      </c>
      <c r="F59" s="4">
        <v>26.98</v>
      </c>
      <c r="G59" s="4">
        <f>(0.76+0.2*LOG10(F59/19.6))*F59</f>
        <v>21.253688575992893</v>
      </c>
      <c r="H59" s="4">
        <v>10</v>
      </c>
      <c r="I59" s="4">
        <v>1150</v>
      </c>
      <c r="K59">
        <v>1.03</v>
      </c>
      <c r="Q59" t="str">
        <f>IF(D59&gt;4,D59,"")</f>
        <v/>
      </c>
    </row>
    <row r="60" spans="1:17" x14ac:dyDescent="0.3">
      <c r="A60" s="4">
        <v>165</v>
      </c>
      <c r="B60" s="4">
        <v>4</v>
      </c>
      <c r="C60" s="4">
        <v>330</v>
      </c>
      <c r="D60" s="4">
        <f t="shared" si="1"/>
        <v>2</v>
      </c>
      <c r="E60" s="4">
        <v>242</v>
      </c>
      <c r="F60" s="4">
        <v>26.98</v>
      </c>
      <c r="G60" s="4">
        <f>(0.76+0.2*LOG10(F60/19.6))*F60</f>
        <v>21.253688575992893</v>
      </c>
      <c r="H60" s="4">
        <v>10</v>
      </c>
      <c r="I60" s="4">
        <v>1276.4000000000001</v>
      </c>
      <c r="K60">
        <v>1.4</v>
      </c>
      <c r="Q60" t="str">
        <f>IF(D60&gt;4,D60,"")</f>
        <v/>
      </c>
    </row>
    <row r="61" spans="1:17" x14ac:dyDescent="0.3">
      <c r="A61" s="4">
        <v>165</v>
      </c>
      <c r="B61" s="4">
        <v>2</v>
      </c>
      <c r="C61" s="4">
        <v>330</v>
      </c>
      <c r="D61" s="4">
        <f t="shared" ref="D61:D123" si="2">C61/A61</f>
        <v>2</v>
      </c>
      <c r="E61" s="4">
        <v>242</v>
      </c>
      <c r="F61" s="4">
        <v>16.72</v>
      </c>
      <c r="G61" s="4">
        <f>(0.76+0.2*LOG10(F61/19.6))*F61</f>
        <v>12.476397794640368</v>
      </c>
      <c r="H61" s="4">
        <v>20</v>
      </c>
      <c r="I61" s="4">
        <v>831.2</v>
      </c>
      <c r="K61">
        <v>1.0900000000000001</v>
      </c>
      <c r="Q61" t="str">
        <f>IF(D61&gt;4,D61,"")</f>
        <v/>
      </c>
    </row>
    <row r="62" spans="1:17" x14ac:dyDescent="0.3">
      <c r="A62" s="4">
        <v>165</v>
      </c>
      <c r="B62" s="4">
        <v>3</v>
      </c>
      <c r="C62" s="4">
        <v>330</v>
      </c>
      <c r="D62" s="4">
        <f t="shared" si="2"/>
        <v>2</v>
      </c>
      <c r="E62" s="4">
        <v>242</v>
      </c>
      <c r="F62" s="4">
        <v>16.72</v>
      </c>
      <c r="G62" s="4">
        <f>(0.76+0.2*LOG10(F62/19.6))*F62</f>
        <v>12.476397794640368</v>
      </c>
      <c r="H62" s="4">
        <v>20</v>
      </c>
      <c r="I62" s="4">
        <v>1035.5</v>
      </c>
      <c r="K62">
        <v>1.66</v>
      </c>
      <c r="Q62" t="str">
        <f>IF(D62&gt;4,D62,"")</f>
        <v/>
      </c>
    </row>
    <row r="63" spans="1:17" x14ac:dyDescent="0.3">
      <c r="A63" s="4">
        <v>165</v>
      </c>
      <c r="B63" s="4">
        <v>4</v>
      </c>
      <c r="C63" s="4">
        <v>330</v>
      </c>
      <c r="D63" s="4">
        <f t="shared" si="2"/>
        <v>2</v>
      </c>
      <c r="E63" s="4">
        <v>242</v>
      </c>
      <c r="F63" s="4">
        <v>16.72</v>
      </c>
      <c r="G63" s="4">
        <f>(0.76+0.2*LOG10(F63/19.6))*F63</f>
        <v>12.476397794640368</v>
      </c>
      <c r="H63" s="4">
        <v>20</v>
      </c>
      <c r="I63" s="4">
        <v>1121.8</v>
      </c>
      <c r="K63">
        <v>2.2599999999999998</v>
      </c>
      <c r="Q63" t="str">
        <f>IF(D63&gt;4,D63,"")</f>
        <v/>
      </c>
    </row>
    <row r="64" spans="1:17" x14ac:dyDescent="0.3">
      <c r="A64" s="4">
        <v>165</v>
      </c>
      <c r="B64" s="4">
        <v>2</v>
      </c>
      <c r="C64" s="4">
        <v>330</v>
      </c>
      <c r="D64" s="4">
        <f t="shared" si="2"/>
        <v>2</v>
      </c>
      <c r="E64" s="4">
        <v>242</v>
      </c>
      <c r="F64" s="4">
        <v>13.78</v>
      </c>
      <c r="G64" s="4">
        <f>(0.76+0.2*LOG10(F64/19.6))*F64</f>
        <v>10.051113110968901</v>
      </c>
      <c r="H64" s="4">
        <v>30</v>
      </c>
      <c r="I64" s="4">
        <v>736.2</v>
      </c>
      <c r="K64">
        <v>1.31</v>
      </c>
      <c r="Q64" t="str">
        <f>IF(D64&gt;4,D64,"")</f>
        <v/>
      </c>
    </row>
    <row r="65" spans="1:17" x14ac:dyDescent="0.3">
      <c r="A65" s="4">
        <v>165</v>
      </c>
      <c r="B65" s="4">
        <v>3</v>
      </c>
      <c r="C65" s="4">
        <v>330</v>
      </c>
      <c r="D65" s="4">
        <f t="shared" si="2"/>
        <v>2</v>
      </c>
      <c r="E65" s="4">
        <v>242</v>
      </c>
      <c r="F65" s="4">
        <v>13.78</v>
      </c>
      <c r="G65" s="4">
        <f>(0.76+0.2*LOG10(F65/19.6))*F65</f>
        <v>10.051113110968901</v>
      </c>
      <c r="H65" s="4">
        <v>30</v>
      </c>
      <c r="I65" s="4">
        <v>843.6</v>
      </c>
      <c r="K65">
        <v>2.02</v>
      </c>
      <c r="Q65" t="str">
        <f>IF(D65&gt;4,D65,"")</f>
        <v/>
      </c>
    </row>
    <row r="66" spans="1:17" x14ac:dyDescent="0.3">
      <c r="A66" s="4">
        <v>165</v>
      </c>
      <c r="B66" s="4">
        <v>4</v>
      </c>
      <c r="C66" s="4">
        <v>330</v>
      </c>
      <c r="D66" s="4">
        <f t="shared" si="2"/>
        <v>2</v>
      </c>
      <c r="E66" s="4">
        <v>242</v>
      </c>
      <c r="F66" s="4">
        <v>13.78</v>
      </c>
      <c r="G66" s="4">
        <f>(0.76+0.2*LOG10(F66/19.6))*F66</f>
        <v>10.051113110968901</v>
      </c>
      <c r="H66" s="4">
        <v>30</v>
      </c>
      <c r="I66" s="4">
        <v>1021.8</v>
      </c>
      <c r="K66">
        <v>2.74</v>
      </c>
      <c r="Q66" t="str">
        <f>IF(D66&gt;4,D66,"")</f>
        <v/>
      </c>
    </row>
    <row r="67" spans="1:17" x14ac:dyDescent="0.3">
      <c r="A67" s="4">
        <v>114</v>
      </c>
      <c r="B67" s="4">
        <v>2</v>
      </c>
      <c r="C67" s="4">
        <v>456</v>
      </c>
      <c r="D67" s="4">
        <f t="shared" si="2"/>
        <v>4</v>
      </c>
      <c r="E67" s="4">
        <v>382</v>
      </c>
      <c r="F67" s="4"/>
      <c r="G67" s="4">
        <v>18.14</v>
      </c>
      <c r="H67" s="4">
        <v>0</v>
      </c>
      <c r="I67" s="4">
        <v>638</v>
      </c>
      <c r="Q67" t="str">
        <f>IF(D67&gt;4,D67,"")</f>
        <v/>
      </c>
    </row>
    <row r="68" spans="1:17" x14ac:dyDescent="0.3">
      <c r="A68" s="4">
        <v>114</v>
      </c>
      <c r="B68" s="4">
        <v>2</v>
      </c>
      <c r="C68" s="4">
        <v>456</v>
      </c>
      <c r="D68" s="4">
        <f t="shared" si="2"/>
        <v>4</v>
      </c>
      <c r="E68" s="4">
        <v>382</v>
      </c>
      <c r="F68" s="4"/>
      <c r="G68" s="4">
        <v>14.47</v>
      </c>
      <c r="H68" s="4">
        <v>2.5</v>
      </c>
      <c r="I68" s="4">
        <v>625</v>
      </c>
      <c r="Q68" t="str">
        <f>IF(D68&gt;4,D68,"")</f>
        <v/>
      </c>
    </row>
    <row r="69" spans="1:17" x14ac:dyDescent="0.3">
      <c r="A69" s="4">
        <v>114</v>
      </c>
      <c r="B69" s="4">
        <v>2</v>
      </c>
      <c r="C69" s="4">
        <v>456</v>
      </c>
      <c r="D69" s="4">
        <f t="shared" si="2"/>
        <v>4</v>
      </c>
      <c r="E69" s="4">
        <v>382</v>
      </c>
      <c r="F69" s="4"/>
      <c r="G69" s="4">
        <v>13.97</v>
      </c>
      <c r="H69" s="4">
        <v>5</v>
      </c>
      <c r="I69" s="4">
        <v>583</v>
      </c>
      <c r="Q69" t="str">
        <f>IF(D69&gt;4,D69,"")</f>
        <v/>
      </c>
    </row>
    <row r="70" spans="1:17" x14ac:dyDescent="0.3">
      <c r="A70" s="4">
        <v>114</v>
      </c>
      <c r="B70" s="4">
        <v>2</v>
      </c>
      <c r="C70" s="4">
        <v>456</v>
      </c>
      <c r="D70" s="4">
        <f t="shared" si="2"/>
        <v>4</v>
      </c>
      <c r="E70" s="4">
        <v>382</v>
      </c>
      <c r="F70" s="4"/>
      <c r="G70" s="4">
        <v>10.64</v>
      </c>
      <c r="H70" s="4">
        <v>10</v>
      </c>
      <c r="I70" s="4">
        <v>525</v>
      </c>
      <c r="Q70" t="str">
        <f>IF(D70&gt;4,D70,"")</f>
        <v/>
      </c>
    </row>
    <row r="71" spans="1:17" x14ac:dyDescent="0.3">
      <c r="A71" s="4">
        <v>114</v>
      </c>
      <c r="B71" s="4">
        <v>2</v>
      </c>
      <c r="C71" s="4">
        <v>456</v>
      </c>
      <c r="D71" s="4">
        <f t="shared" si="2"/>
        <v>4</v>
      </c>
      <c r="E71" s="4">
        <v>382</v>
      </c>
      <c r="F71" s="4"/>
      <c r="G71" s="4">
        <v>7.25</v>
      </c>
      <c r="H71" s="4">
        <v>20</v>
      </c>
      <c r="I71" s="4">
        <v>449</v>
      </c>
      <c r="Q71" t="str">
        <f>IF(D71&gt;4,D71,"")</f>
        <v/>
      </c>
    </row>
    <row r="72" spans="1:17" x14ac:dyDescent="0.3">
      <c r="A72" s="4">
        <v>114</v>
      </c>
      <c r="B72" s="4">
        <v>2</v>
      </c>
      <c r="C72" s="4">
        <v>456</v>
      </c>
      <c r="D72" s="4">
        <f t="shared" si="2"/>
        <v>4</v>
      </c>
      <c r="E72" s="4">
        <v>382</v>
      </c>
      <c r="F72" s="4"/>
      <c r="G72" s="4">
        <v>5.3</v>
      </c>
      <c r="H72" s="4">
        <v>30</v>
      </c>
      <c r="I72" s="4">
        <v>404</v>
      </c>
      <c r="Q72" t="str">
        <f>IF(D72&gt;4,D72,"")</f>
        <v/>
      </c>
    </row>
    <row r="73" spans="1:17" x14ac:dyDescent="0.3">
      <c r="A73" s="4">
        <v>114</v>
      </c>
      <c r="B73" s="4">
        <v>2</v>
      </c>
      <c r="C73" s="4">
        <v>456</v>
      </c>
      <c r="D73" s="4">
        <f t="shared" si="2"/>
        <v>4</v>
      </c>
      <c r="E73" s="4">
        <v>382</v>
      </c>
      <c r="F73" s="4"/>
      <c r="G73" s="4">
        <v>11.05</v>
      </c>
      <c r="H73" s="4">
        <v>2.5</v>
      </c>
      <c r="I73" s="4">
        <v>520</v>
      </c>
      <c r="Q73" t="str">
        <f>IF(D73&gt;4,D73,"")</f>
        <v/>
      </c>
    </row>
    <row r="74" spans="1:17" x14ac:dyDescent="0.3">
      <c r="A74" s="4">
        <v>114</v>
      </c>
      <c r="B74" s="4">
        <v>2</v>
      </c>
      <c r="C74" s="4">
        <v>456</v>
      </c>
      <c r="D74" s="4">
        <f t="shared" si="2"/>
        <v>4</v>
      </c>
      <c r="E74" s="4">
        <v>382</v>
      </c>
      <c r="F74" s="4"/>
      <c r="G74" s="4">
        <v>9.17</v>
      </c>
      <c r="H74" s="4">
        <v>5</v>
      </c>
      <c r="I74" s="4">
        <v>516</v>
      </c>
      <c r="Q74" t="str">
        <f>IF(D74&gt;4,D74,"")</f>
        <v/>
      </c>
    </row>
    <row r="75" spans="1:17" x14ac:dyDescent="0.3">
      <c r="A75" s="4">
        <v>114</v>
      </c>
      <c r="B75" s="4">
        <v>2</v>
      </c>
      <c r="C75" s="4">
        <v>456</v>
      </c>
      <c r="D75" s="4">
        <f t="shared" si="2"/>
        <v>4</v>
      </c>
      <c r="E75" s="4">
        <v>382</v>
      </c>
      <c r="F75" s="4"/>
      <c r="G75" s="4">
        <v>8.4499999999999993</v>
      </c>
      <c r="H75" s="4">
        <v>10</v>
      </c>
      <c r="I75" s="4">
        <v>479</v>
      </c>
      <c r="Q75" t="str">
        <f>IF(D75&gt;4,D75,"")</f>
        <v/>
      </c>
    </row>
    <row r="76" spans="1:17" x14ac:dyDescent="0.3">
      <c r="A76" s="4">
        <v>114</v>
      </c>
      <c r="B76" s="4">
        <v>2</v>
      </c>
      <c r="C76" s="4">
        <v>456</v>
      </c>
      <c r="D76" s="4">
        <f t="shared" si="2"/>
        <v>4</v>
      </c>
      <c r="E76" s="4">
        <v>382</v>
      </c>
      <c r="F76" s="4"/>
      <c r="G76" s="4">
        <v>5</v>
      </c>
      <c r="H76" s="4">
        <v>20</v>
      </c>
      <c r="I76" s="4">
        <v>431</v>
      </c>
      <c r="Q76" t="str">
        <f>IF(D76&gt;4,D76,"")</f>
        <v/>
      </c>
    </row>
    <row r="77" spans="1:17" x14ac:dyDescent="0.3">
      <c r="A77" s="4">
        <v>114</v>
      </c>
      <c r="B77" s="4">
        <v>2</v>
      </c>
      <c r="C77" s="4">
        <v>456</v>
      </c>
      <c r="D77" s="4">
        <f t="shared" si="2"/>
        <v>4</v>
      </c>
      <c r="E77" s="4">
        <v>382</v>
      </c>
      <c r="F77" s="4"/>
      <c r="G77" s="4">
        <v>3.57</v>
      </c>
      <c r="H77" s="4">
        <v>30</v>
      </c>
      <c r="I77" s="4">
        <v>361</v>
      </c>
      <c r="Q77" t="str">
        <f>IF(D77&gt;4,D77,"")</f>
        <v/>
      </c>
    </row>
    <row r="78" spans="1:17" x14ac:dyDescent="0.3">
      <c r="A78" s="4">
        <v>114</v>
      </c>
      <c r="B78" s="4">
        <v>2</v>
      </c>
      <c r="C78" s="4">
        <v>456</v>
      </c>
      <c r="D78" s="4">
        <f t="shared" si="2"/>
        <v>4</v>
      </c>
      <c r="E78" s="4">
        <v>382</v>
      </c>
      <c r="F78" s="4"/>
      <c r="G78" s="4">
        <v>10.72</v>
      </c>
      <c r="H78" s="4">
        <v>2.5</v>
      </c>
      <c r="I78" s="4">
        <v>480</v>
      </c>
      <c r="Q78" t="str">
        <f>IF(D78&gt;4,D78,"")</f>
        <v/>
      </c>
    </row>
    <row r="79" spans="1:17" x14ac:dyDescent="0.3">
      <c r="A79" s="4">
        <v>114</v>
      </c>
      <c r="B79" s="4">
        <v>2</v>
      </c>
      <c r="C79" s="4">
        <v>456</v>
      </c>
      <c r="D79" s="4">
        <f t="shared" si="2"/>
        <v>4</v>
      </c>
      <c r="E79" s="4">
        <v>382</v>
      </c>
      <c r="F79" s="4"/>
      <c r="G79" s="4">
        <v>8.85</v>
      </c>
      <c r="H79" s="4">
        <v>5</v>
      </c>
      <c r="I79" s="4">
        <v>472</v>
      </c>
      <c r="Q79" t="str">
        <f>IF(D79&gt;4,D79,"")</f>
        <v/>
      </c>
    </row>
    <row r="80" spans="1:17" x14ac:dyDescent="0.3">
      <c r="A80" s="4">
        <v>114</v>
      </c>
      <c r="B80" s="4">
        <v>2</v>
      </c>
      <c r="C80" s="4">
        <v>456</v>
      </c>
      <c r="D80" s="4">
        <f t="shared" si="2"/>
        <v>4</v>
      </c>
      <c r="E80" s="4">
        <v>382</v>
      </c>
      <c r="F80" s="4"/>
      <c r="G80" s="4">
        <v>6</v>
      </c>
      <c r="H80" s="4">
        <v>10</v>
      </c>
      <c r="I80" s="4">
        <v>447</v>
      </c>
      <c r="Q80" t="str">
        <f>IF(D80&gt;4,D80,"")</f>
        <v/>
      </c>
    </row>
    <row r="81" spans="1:17" x14ac:dyDescent="0.3">
      <c r="A81" s="4">
        <v>114</v>
      </c>
      <c r="B81" s="4">
        <v>2</v>
      </c>
      <c r="C81" s="4">
        <v>456</v>
      </c>
      <c r="D81" s="4">
        <f t="shared" si="2"/>
        <v>4</v>
      </c>
      <c r="E81" s="4">
        <v>382</v>
      </c>
      <c r="F81" s="4"/>
      <c r="G81" s="4">
        <v>5.38</v>
      </c>
      <c r="H81" s="4">
        <v>20</v>
      </c>
      <c r="I81" s="4">
        <v>368</v>
      </c>
      <c r="Q81" t="str">
        <f>IF(D81&gt;4,D81,"")</f>
        <v/>
      </c>
    </row>
    <row r="82" spans="1:17" x14ac:dyDescent="0.3">
      <c r="A82" s="4">
        <v>114</v>
      </c>
      <c r="B82" s="4">
        <v>2</v>
      </c>
      <c r="C82" s="4">
        <v>456</v>
      </c>
      <c r="D82" s="4">
        <f t="shared" si="2"/>
        <v>4</v>
      </c>
      <c r="E82" s="4">
        <v>382</v>
      </c>
      <c r="F82" s="4"/>
      <c r="G82" s="4">
        <v>4.09</v>
      </c>
      <c r="H82" s="4">
        <v>30</v>
      </c>
      <c r="I82" s="4">
        <v>340</v>
      </c>
      <c r="Q82" t="str">
        <f>IF(D82&gt;4,D82,"")</f>
        <v/>
      </c>
    </row>
    <row r="83" spans="1:17" x14ac:dyDescent="0.3">
      <c r="A83" s="4">
        <v>165</v>
      </c>
      <c r="B83" s="4">
        <v>3</v>
      </c>
      <c r="C83" s="4">
        <v>495</v>
      </c>
      <c r="D83" s="4">
        <f t="shared" si="2"/>
        <v>3</v>
      </c>
      <c r="E83" s="4">
        <v>231</v>
      </c>
      <c r="F83" s="4"/>
      <c r="G83" s="4">
        <v>38.549999999999997</v>
      </c>
      <c r="H83" s="4">
        <v>0</v>
      </c>
      <c r="I83" s="4">
        <v>1432.6</v>
      </c>
      <c r="Q83" t="str">
        <f>IF(D83&gt;4,D83,"")</f>
        <v/>
      </c>
    </row>
    <row r="84" spans="1:17" x14ac:dyDescent="0.3">
      <c r="A84" s="4">
        <v>165</v>
      </c>
      <c r="B84" s="4">
        <v>3</v>
      </c>
      <c r="C84" s="4">
        <v>495</v>
      </c>
      <c r="D84" s="4">
        <f t="shared" si="2"/>
        <v>3</v>
      </c>
      <c r="E84" s="4">
        <v>231</v>
      </c>
      <c r="F84" s="4"/>
      <c r="G84" s="4">
        <v>33.880000000000003</v>
      </c>
      <c r="H84" s="4">
        <v>10</v>
      </c>
      <c r="I84" s="4">
        <v>1326.4</v>
      </c>
      <c r="Q84" t="str">
        <f>IF(D84&gt;4,D84,"")</f>
        <v/>
      </c>
    </row>
    <row r="85" spans="1:17" x14ac:dyDescent="0.3">
      <c r="A85" s="4">
        <v>165</v>
      </c>
      <c r="B85" s="4">
        <v>3</v>
      </c>
      <c r="C85" s="4">
        <v>495</v>
      </c>
      <c r="D85" s="4">
        <f t="shared" si="2"/>
        <v>3</v>
      </c>
      <c r="E85" s="4">
        <v>231</v>
      </c>
      <c r="F85" s="4"/>
      <c r="G85" s="4">
        <v>26.48</v>
      </c>
      <c r="H85" s="4">
        <v>20</v>
      </c>
      <c r="I85" s="4">
        <v>1372.8</v>
      </c>
      <c r="Q85" t="str">
        <f>IF(D85&gt;4,D85,"")</f>
        <v/>
      </c>
    </row>
    <row r="86" spans="1:17" x14ac:dyDescent="0.3">
      <c r="A86" s="4">
        <v>165</v>
      </c>
      <c r="B86" s="4">
        <v>3</v>
      </c>
      <c r="C86" s="4">
        <v>495</v>
      </c>
      <c r="D86" s="4">
        <f t="shared" si="2"/>
        <v>3</v>
      </c>
      <c r="E86" s="4">
        <v>231</v>
      </c>
      <c r="F86" s="4"/>
      <c r="G86" s="4">
        <v>23.73</v>
      </c>
      <c r="H86" s="4">
        <v>30</v>
      </c>
      <c r="I86" s="4">
        <v>1187.8</v>
      </c>
      <c r="Q86" t="str">
        <f>IF(D86&gt;4,D86,"")</f>
        <v/>
      </c>
    </row>
    <row r="87" spans="1:17" x14ac:dyDescent="0.3">
      <c r="A87" s="4">
        <v>165</v>
      </c>
      <c r="B87" s="4">
        <v>4</v>
      </c>
      <c r="C87" s="4">
        <v>495</v>
      </c>
      <c r="D87" s="4">
        <f t="shared" si="2"/>
        <v>3</v>
      </c>
      <c r="E87" s="4">
        <v>258.13</v>
      </c>
      <c r="F87" s="4"/>
      <c r="G87" s="4">
        <v>38.549999999999997</v>
      </c>
      <c r="H87" s="4">
        <v>0</v>
      </c>
      <c r="I87" s="4">
        <v>1617.8</v>
      </c>
      <c r="Q87" t="str">
        <f>IF(D87&gt;4,D87,"")</f>
        <v/>
      </c>
    </row>
    <row r="88" spans="1:17" x14ac:dyDescent="0.3">
      <c r="A88" s="4">
        <v>165</v>
      </c>
      <c r="B88" s="4">
        <v>4</v>
      </c>
      <c r="C88" s="4">
        <v>495</v>
      </c>
      <c r="D88" s="4">
        <f t="shared" si="2"/>
        <v>3</v>
      </c>
      <c r="E88" s="4">
        <v>258.13</v>
      </c>
      <c r="F88" s="4"/>
      <c r="G88" s="4">
        <v>33.880000000000003</v>
      </c>
      <c r="H88" s="4">
        <v>10</v>
      </c>
      <c r="I88" s="4">
        <v>1373.6</v>
      </c>
      <c r="Q88" t="str">
        <f>IF(D88&gt;4,D88,"")</f>
        <v/>
      </c>
    </row>
    <row r="89" spans="1:17" x14ac:dyDescent="0.3">
      <c r="A89" s="4">
        <v>165</v>
      </c>
      <c r="B89" s="4">
        <v>4</v>
      </c>
      <c r="C89" s="4">
        <v>495</v>
      </c>
      <c r="D89" s="4">
        <f t="shared" si="2"/>
        <v>3</v>
      </c>
      <c r="E89" s="4">
        <v>258.13</v>
      </c>
      <c r="F89" s="4"/>
      <c r="G89" s="4">
        <v>26.48</v>
      </c>
      <c r="H89" s="4">
        <v>20</v>
      </c>
      <c r="I89" s="4">
        <v>1431.8</v>
      </c>
      <c r="Q89" t="str">
        <f>IF(D89&gt;4,D89,"")</f>
        <v/>
      </c>
    </row>
    <row r="90" spans="1:17" x14ac:dyDescent="0.3">
      <c r="A90" s="4">
        <v>165</v>
      </c>
      <c r="B90" s="4">
        <v>4</v>
      </c>
      <c r="C90" s="4">
        <v>495</v>
      </c>
      <c r="D90" s="4">
        <f t="shared" si="2"/>
        <v>3</v>
      </c>
      <c r="E90" s="4">
        <v>258.13</v>
      </c>
      <c r="F90" s="4"/>
      <c r="G90" s="4">
        <v>23.73</v>
      </c>
      <c r="H90" s="4">
        <v>30</v>
      </c>
      <c r="I90" s="4">
        <v>1385.6</v>
      </c>
      <c r="Q90" t="str">
        <f>IF(D90&gt;4,D90,"")</f>
        <v/>
      </c>
    </row>
    <row r="91" spans="1:17" x14ac:dyDescent="0.3">
      <c r="A91" s="4">
        <v>115</v>
      </c>
      <c r="B91" s="4">
        <v>4</v>
      </c>
      <c r="C91" s="4">
        <v>345</v>
      </c>
      <c r="D91" s="4">
        <f t="shared" si="2"/>
        <v>3</v>
      </c>
      <c r="E91" s="4">
        <v>298.07</v>
      </c>
      <c r="F91" s="4"/>
      <c r="G91" s="4">
        <v>38.549999999999997</v>
      </c>
      <c r="H91" s="4">
        <v>0</v>
      </c>
      <c r="I91" s="4">
        <v>827.4</v>
      </c>
      <c r="Q91" t="str">
        <f>IF(D91&gt;4,D91,"")</f>
        <v/>
      </c>
    </row>
    <row r="92" spans="1:17" x14ac:dyDescent="0.3">
      <c r="A92" s="4">
        <v>115</v>
      </c>
      <c r="B92" s="4">
        <v>4</v>
      </c>
      <c r="C92" s="4">
        <v>345</v>
      </c>
      <c r="D92" s="4">
        <f t="shared" si="2"/>
        <v>3</v>
      </c>
      <c r="E92" s="4">
        <v>298.07</v>
      </c>
      <c r="F92" s="4"/>
      <c r="G92" s="4">
        <v>33.880000000000003</v>
      </c>
      <c r="H92" s="4">
        <v>10</v>
      </c>
      <c r="I92" s="4">
        <v>759.1</v>
      </c>
      <c r="Q92" t="str">
        <f>IF(D92&gt;4,D92,"")</f>
        <v/>
      </c>
    </row>
    <row r="93" spans="1:17" x14ac:dyDescent="0.3">
      <c r="A93" s="4">
        <v>115</v>
      </c>
      <c r="B93" s="4">
        <v>4</v>
      </c>
      <c r="C93" s="4">
        <v>345</v>
      </c>
      <c r="D93" s="4">
        <f t="shared" si="2"/>
        <v>3</v>
      </c>
      <c r="E93" s="4">
        <v>298.07</v>
      </c>
      <c r="F93" s="4"/>
      <c r="G93" s="4">
        <v>26.48</v>
      </c>
      <c r="H93" s="4">
        <v>20</v>
      </c>
      <c r="I93" s="4">
        <v>770.4</v>
      </c>
      <c r="Q93" t="str">
        <f>IF(D93&gt;4,D93,"")</f>
        <v/>
      </c>
    </row>
    <row r="94" spans="1:17" x14ac:dyDescent="0.3">
      <c r="A94" s="4">
        <v>115</v>
      </c>
      <c r="B94" s="4">
        <v>4</v>
      </c>
      <c r="C94" s="4">
        <v>345</v>
      </c>
      <c r="D94" s="4">
        <f t="shared" si="2"/>
        <v>3</v>
      </c>
      <c r="E94" s="4">
        <v>298.07</v>
      </c>
      <c r="F94" s="4"/>
      <c r="G94" s="4">
        <v>23.73</v>
      </c>
      <c r="H94" s="4">
        <v>30</v>
      </c>
      <c r="I94" s="4">
        <v>776.9</v>
      </c>
      <c r="Q94" t="str">
        <f>IF(D94&gt;4,D94,"")</f>
        <v/>
      </c>
    </row>
    <row r="95" spans="1:17" x14ac:dyDescent="0.3">
      <c r="A95" s="4">
        <v>86</v>
      </c>
      <c r="B95" s="4">
        <v>2</v>
      </c>
      <c r="C95" s="4">
        <v>188</v>
      </c>
      <c r="D95" s="4">
        <f t="shared" si="2"/>
        <v>2.1860465116279069</v>
      </c>
      <c r="E95" s="4">
        <v>342</v>
      </c>
      <c r="F95" s="4"/>
      <c r="G95" s="4">
        <v>54.27</v>
      </c>
      <c r="H95" s="4">
        <v>20</v>
      </c>
      <c r="I95" s="4">
        <v>551.79999999999995</v>
      </c>
      <c r="Q95" t="str">
        <f>IF(D95&gt;4,D95,"")</f>
        <v/>
      </c>
    </row>
    <row r="96" spans="1:17" x14ac:dyDescent="0.3">
      <c r="A96" s="4">
        <v>165.1</v>
      </c>
      <c r="B96" s="4">
        <v>3.5</v>
      </c>
      <c r="C96" s="4">
        <v>400</v>
      </c>
      <c r="D96" s="4">
        <f t="shared" si="2"/>
        <v>2.4227740763173835</v>
      </c>
      <c r="E96" s="4">
        <v>395</v>
      </c>
      <c r="F96" s="4"/>
      <c r="G96" s="4">
        <v>50.27</v>
      </c>
      <c r="H96" s="4">
        <v>0</v>
      </c>
      <c r="I96" s="4">
        <v>1876</v>
      </c>
      <c r="Q96" t="str">
        <f>IF(D96&gt;4,D96,"")</f>
        <v/>
      </c>
    </row>
    <row r="97" spans="1:17" x14ac:dyDescent="0.3">
      <c r="A97" s="4">
        <v>165.1</v>
      </c>
      <c r="B97" s="4">
        <v>3.5</v>
      </c>
      <c r="C97" s="4">
        <v>400</v>
      </c>
      <c r="D97" s="4">
        <f t="shared" si="2"/>
        <v>2.4227740763173835</v>
      </c>
      <c r="E97" s="4">
        <v>395</v>
      </c>
      <c r="F97" s="4"/>
      <c r="G97" s="4">
        <v>24.95</v>
      </c>
      <c r="H97" s="4">
        <v>15</v>
      </c>
      <c r="I97" s="4">
        <v>1291</v>
      </c>
      <c r="Q97" t="str">
        <f>IF(D97&gt;4,D97,"")</f>
        <v/>
      </c>
    </row>
    <row r="98" spans="1:17" x14ac:dyDescent="0.3">
      <c r="A98" s="4">
        <v>165.1</v>
      </c>
      <c r="B98" s="4">
        <v>3.5</v>
      </c>
      <c r="C98" s="4">
        <v>400</v>
      </c>
      <c r="D98" s="4">
        <f t="shared" si="2"/>
        <v>2.4227740763173835</v>
      </c>
      <c r="E98" s="4">
        <v>395</v>
      </c>
      <c r="F98" s="4"/>
      <c r="G98" s="4">
        <v>14.37</v>
      </c>
      <c r="H98" s="4">
        <v>30</v>
      </c>
      <c r="I98" s="4">
        <v>1130</v>
      </c>
      <c r="Q98" t="str">
        <f>IF(D98&gt;4,D98,"")</f>
        <v/>
      </c>
    </row>
    <row r="99" spans="1:17" x14ac:dyDescent="0.3">
      <c r="A99" s="4">
        <v>114.3</v>
      </c>
      <c r="B99" s="4">
        <v>4.5</v>
      </c>
      <c r="C99" s="4">
        <v>300</v>
      </c>
      <c r="D99" s="4">
        <f t="shared" si="2"/>
        <v>2.6246719160104988</v>
      </c>
      <c r="E99" s="4">
        <v>260</v>
      </c>
      <c r="F99" s="4">
        <v>20.149999999999999</v>
      </c>
      <c r="G99" s="4">
        <f>(0.76+0.2*LOG10(F99/19.6))*F99</f>
        <v>15.362436485856227</v>
      </c>
      <c r="H99" s="4">
        <v>25</v>
      </c>
      <c r="I99" s="4">
        <v>798.65</v>
      </c>
      <c r="Q99" t="str">
        <f>IF(D99&gt;4,D99,"")</f>
        <v/>
      </c>
    </row>
    <row r="100" spans="1:17" x14ac:dyDescent="0.3">
      <c r="A100" s="4">
        <v>114.3</v>
      </c>
      <c r="B100" s="4">
        <v>4.5</v>
      </c>
      <c r="C100" s="4">
        <v>455</v>
      </c>
      <c r="D100" s="4">
        <f t="shared" si="2"/>
        <v>3.9807524059492563</v>
      </c>
      <c r="E100" s="4">
        <v>260</v>
      </c>
      <c r="F100" s="4">
        <v>20.149999999999999</v>
      </c>
      <c r="G100" s="4">
        <f>(0.76+0.2*LOG10(F100/19.6))*F100</f>
        <v>15.362436485856227</v>
      </c>
      <c r="H100" s="4">
        <v>25</v>
      </c>
      <c r="I100" s="4">
        <v>728.95</v>
      </c>
      <c r="Q100" t="str">
        <f>IF(D100&gt;4,D100,"")</f>
        <v/>
      </c>
    </row>
    <row r="101" spans="1:17" x14ac:dyDescent="0.3">
      <c r="A101" s="4">
        <v>125</v>
      </c>
      <c r="B101" s="4">
        <v>2.5</v>
      </c>
      <c r="C101" s="4">
        <v>500</v>
      </c>
      <c r="D101" s="4">
        <f t="shared" si="2"/>
        <v>4</v>
      </c>
      <c r="E101" s="4">
        <v>280</v>
      </c>
      <c r="F101" s="4">
        <v>41.7</v>
      </c>
      <c r="G101" s="4">
        <f>(0.76+0.2*LOG10(F101/19.6))*F101</f>
        <v>34.426519063368126</v>
      </c>
      <c r="H101" s="4">
        <v>0</v>
      </c>
      <c r="I101" s="4">
        <v>960</v>
      </c>
      <c r="Q101" t="str">
        <f>IF(D101&gt;4,D101,"")</f>
        <v/>
      </c>
    </row>
    <row r="102" spans="1:17" x14ac:dyDescent="0.3">
      <c r="A102" s="4">
        <v>125</v>
      </c>
      <c r="B102" s="4">
        <v>2.5</v>
      </c>
      <c r="C102" s="4">
        <v>500</v>
      </c>
      <c r="D102" s="4">
        <f t="shared" si="2"/>
        <v>4</v>
      </c>
      <c r="E102" s="4">
        <v>280</v>
      </c>
      <c r="F102" s="4">
        <v>38</v>
      </c>
      <c r="G102" s="4">
        <f>(0.76+0.2*LOG10(F102/19.6))*F102</f>
        <v>31.065209191978543</v>
      </c>
      <c r="H102" s="4">
        <v>5</v>
      </c>
      <c r="I102" s="4">
        <v>884</v>
      </c>
      <c r="Q102" t="str">
        <f>IF(D102&gt;4,D102,"")</f>
        <v/>
      </c>
    </row>
    <row r="103" spans="1:17" x14ac:dyDescent="0.3">
      <c r="A103" s="4">
        <v>125</v>
      </c>
      <c r="B103" s="4">
        <v>2.5</v>
      </c>
      <c r="C103" s="4">
        <v>500</v>
      </c>
      <c r="D103" s="4">
        <f t="shared" si="2"/>
        <v>4</v>
      </c>
      <c r="E103" s="4">
        <v>280</v>
      </c>
      <c r="F103" s="4">
        <v>33.299999999999997</v>
      </c>
      <c r="G103" s="4">
        <f>(0.76+0.2*LOG10(F103/19.6))*F103</f>
        <v>26.841053159917955</v>
      </c>
      <c r="H103" s="4">
        <v>15</v>
      </c>
      <c r="I103" s="4">
        <v>833</v>
      </c>
      <c r="Q103" t="str">
        <f>IF(D103&gt;4,D103,"")</f>
        <v/>
      </c>
    </row>
    <row r="104" spans="1:17" x14ac:dyDescent="0.3">
      <c r="A104" s="4">
        <v>87.1</v>
      </c>
      <c r="B104" s="4">
        <v>1.9</v>
      </c>
      <c r="C104" s="4">
        <f>2.9*A104</f>
        <v>252.58999999999997</v>
      </c>
      <c r="D104" s="4">
        <f t="shared" si="2"/>
        <v>2.9</v>
      </c>
      <c r="E104" s="4">
        <v>255</v>
      </c>
      <c r="F104" s="4"/>
      <c r="G104" s="4">
        <v>26</v>
      </c>
      <c r="H104" s="4">
        <v>0</v>
      </c>
      <c r="I104" s="4">
        <v>345</v>
      </c>
      <c r="Q104" t="str">
        <f>IF(D104&gt;4,D104,"")</f>
        <v/>
      </c>
    </row>
    <row r="105" spans="1:17" x14ac:dyDescent="0.3">
      <c r="A105" s="4">
        <v>87.1</v>
      </c>
      <c r="B105" s="4">
        <v>1.9</v>
      </c>
      <c r="C105" s="4">
        <f t="shared" ref="C105:C111" si="3">2.9*A105</f>
        <v>252.58999999999997</v>
      </c>
      <c r="D105" s="4">
        <f t="shared" si="2"/>
        <v>2.9</v>
      </c>
      <c r="E105" s="4">
        <v>255</v>
      </c>
      <c r="F105" s="4"/>
      <c r="G105" s="4">
        <v>26</v>
      </c>
      <c r="H105" s="4">
        <v>0</v>
      </c>
      <c r="I105" s="4">
        <v>351</v>
      </c>
      <c r="Q105" t="str">
        <f>IF(D105&gt;4,D105,"")</f>
        <v/>
      </c>
    </row>
    <row r="106" spans="1:17" x14ac:dyDescent="0.3">
      <c r="A106" s="4">
        <v>87.1</v>
      </c>
      <c r="B106" s="4">
        <v>1.9</v>
      </c>
      <c r="C106" s="4">
        <f t="shared" si="3"/>
        <v>252.58999999999997</v>
      </c>
      <c r="D106" s="4">
        <f t="shared" si="2"/>
        <v>2.9</v>
      </c>
      <c r="E106" s="4">
        <v>255</v>
      </c>
      <c r="F106" s="4"/>
      <c r="G106" s="4">
        <v>16.66</v>
      </c>
      <c r="H106" s="4">
        <v>15</v>
      </c>
      <c r="I106" s="4">
        <v>300</v>
      </c>
      <c r="Q106" t="str">
        <f>IF(D106&gt;4,D106,"")</f>
        <v/>
      </c>
    </row>
    <row r="107" spans="1:17" x14ac:dyDescent="0.3">
      <c r="A107" s="4">
        <v>87.1</v>
      </c>
      <c r="B107" s="4">
        <v>1.9</v>
      </c>
      <c r="C107" s="4">
        <f t="shared" si="3"/>
        <v>252.58999999999997</v>
      </c>
      <c r="D107" s="4">
        <f t="shared" si="2"/>
        <v>2.9</v>
      </c>
      <c r="E107" s="4">
        <v>255</v>
      </c>
      <c r="F107" s="4"/>
      <c r="G107" s="4">
        <v>16.66</v>
      </c>
      <c r="H107" s="4">
        <v>15</v>
      </c>
      <c r="I107" s="4">
        <v>290</v>
      </c>
      <c r="Q107" t="str">
        <f>IF(D107&gt;4,D107,"")</f>
        <v/>
      </c>
    </row>
    <row r="108" spans="1:17" x14ac:dyDescent="0.3">
      <c r="A108" s="4">
        <v>87.1</v>
      </c>
      <c r="B108" s="4">
        <v>1.9</v>
      </c>
      <c r="C108" s="4">
        <f t="shared" si="3"/>
        <v>252.58999999999997</v>
      </c>
      <c r="D108" s="4">
        <f t="shared" si="2"/>
        <v>2.9</v>
      </c>
      <c r="E108" s="4">
        <v>255</v>
      </c>
      <c r="F108" s="4"/>
      <c r="G108" s="4">
        <v>9.9</v>
      </c>
      <c r="H108" s="4">
        <v>25</v>
      </c>
      <c r="I108" s="4">
        <v>250</v>
      </c>
      <c r="Q108" t="str">
        <f>IF(D108&gt;4,D108,"")</f>
        <v/>
      </c>
    </row>
    <row r="109" spans="1:17" x14ac:dyDescent="0.3">
      <c r="A109" s="4">
        <v>87.1</v>
      </c>
      <c r="B109" s="4">
        <v>1.9</v>
      </c>
      <c r="C109" s="4">
        <f t="shared" si="3"/>
        <v>252.58999999999997</v>
      </c>
      <c r="D109" s="4">
        <f t="shared" si="2"/>
        <v>2.9</v>
      </c>
      <c r="E109" s="4">
        <v>255</v>
      </c>
      <c r="F109" s="4"/>
      <c r="G109" s="4">
        <v>9.9</v>
      </c>
      <c r="H109" s="4">
        <v>25</v>
      </c>
      <c r="I109" s="4">
        <v>275</v>
      </c>
      <c r="Q109" t="str">
        <f>IF(D109&gt;4,D109,"")</f>
        <v/>
      </c>
    </row>
    <row r="110" spans="1:17" x14ac:dyDescent="0.3">
      <c r="A110" s="4">
        <v>87.1</v>
      </c>
      <c r="B110" s="4">
        <v>1.9</v>
      </c>
      <c r="C110" s="4">
        <f t="shared" si="3"/>
        <v>252.58999999999997</v>
      </c>
      <c r="D110" s="4">
        <f t="shared" si="2"/>
        <v>2.9</v>
      </c>
      <c r="E110" s="4">
        <v>255</v>
      </c>
      <c r="F110" s="4"/>
      <c r="G110" s="4">
        <v>4.83</v>
      </c>
      <c r="H110" s="4">
        <v>35</v>
      </c>
      <c r="I110" s="4">
        <v>210</v>
      </c>
      <c r="Q110" t="str">
        <f>IF(D110&gt;4,D110,"")</f>
        <v/>
      </c>
    </row>
    <row r="111" spans="1:17" x14ac:dyDescent="0.3">
      <c r="A111" s="4">
        <v>87.1</v>
      </c>
      <c r="B111" s="4">
        <v>1.9</v>
      </c>
      <c r="C111" s="4">
        <f t="shared" si="3"/>
        <v>252.58999999999997</v>
      </c>
      <c r="D111" s="4">
        <f t="shared" si="2"/>
        <v>2.9</v>
      </c>
      <c r="E111" s="4">
        <v>255</v>
      </c>
      <c r="F111" s="4"/>
      <c r="G111" s="4">
        <v>4.83</v>
      </c>
      <c r="H111" s="4">
        <v>35</v>
      </c>
      <c r="I111" s="4">
        <v>200</v>
      </c>
      <c r="Q111" t="str">
        <f>IF(D111&gt;4,D111,"")</f>
        <v/>
      </c>
    </row>
    <row r="112" spans="1:17" x14ac:dyDescent="0.3">
      <c r="A112" s="4">
        <v>87.1</v>
      </c>
      <c r="B112" s="4">
        <v>1.9</v>
      </c>
      <c r="C112" s="4">
        <f>A112*4</f>
        <v>348.4</v>
      </c>
      <c r="D112" s="4">
        <f t="shared" si="2"/>
        <v>4</v>
      </c>
      <c r="E112" s="4">
        <v>255</v>
      </c>
      <c r="F112" s="4"/>
      <c r="G112" s="4">
        <v>26</v>
      </c>
      <c r="H112" s="4">
        <v>0</v>
      </c>
      <c r="I112" s="4">
        <v>325</v>
      </c>
      <c r="Q112" t="str">
        <f>IF(D112&gt;4,D112,"")</f>
        <v/>
      </c>
    </row>
    <row r="113" spans="1:17" x14ac:dyDescent="0.3">
      <c r="A113" s="4">
        <v>87.1</v>
      </c>
      <c r="B113" s="4">
        <v>1.9</v>
      </c>
      <c r="C113" s="4">
        <f t="shared" ref="C113:C119" si="4">A113*4</f>
        <v>348.4</v>
      </c>
      <c r="D113" s="4">
        <f t="shared" si="2"/>
        <v>4</v>
      </c>
      <c r="E113" s="4">
        <v>255</v>
      </c>
      <c r="F113" s="4"/>
      <c r="G113" s="4">
        <v>26</v>
      </c>
      <c r="H113" s="4">
        <v>0</v>
      </c>
      <c r="I113" s="4">
        <v>340</v>
      </c>
      <c r="Q113" t="str">
        <f>IF(D113&gt;4,D113,"")</f>
        <v/>
      </c>
    </row>
    <row r="114" spans="1:17" x14ac:dyDescent="0.3">
      <c r="A114" s="4">
        <v>87.1</v>
      </c>
      <c r="B114" s="4">
        <v>1.9</v>
      </c>
      <c r="C114" s="4">
        <f t="shared" si="4"/>
        <v>348.4</v>
      </c>
      <c r="D114" s="4">
        <f t="shared" si="2"/>
        <v>4</v>
      </c>
      <c r="E114" s="4">
        <v>255</v>
      </c>
      <c r="F114" s="4"/>
      <c r="G114" s="4">
        <v>16.66</v>
      </c>
      <c r="H114" s="4">
        <v>15</v>
      </c>
      <c r="I114" s="4">
        <v>275</v>
      </c>
      <c r="Q114" t="str">
        <f>IF(D114&gt;4,D114,"")</f>
        <v/>
      </c>
    </row>
    <row r="115" spans="1:17" x14ac:dyDescent="0.3">
      <c r="A115" s="4">
        <v>87.1</v>
      </c>
      <c r="B115" s="4">
        <v>1.9</v>
      </c>
      <c r="C115" s="4">
        <f t="shared" si="4"/>
        <v>348.4</v>
      </c>
      <c r="D115" s="4">
        <f t="shared" si="2"/>
        <v>4</v>
      </c>
      <c r="E115" s="4">
        <v>255</v>
      </c>
      <c r="F115" s="4"/>
      <c r="G115" s="4">
        <v>16.66</v>
      </c>
      <c r="H115" s="4">
        <v>15</v>
      </c>
      <c r="I115" s="4">
        <v>290</v>
      </c>
      <c r="Q115" t="str">
        <f>IF(D115&gt;4,D115,"")</f>
        <v/>
      </c>
    </row>
    <row r="116" spans="1:17" x14ac:dyDescent="0.3">
      <c r="A116" s="4">
        <v>87.1</v>
      </c>
      <c r="B116" s="4">
        <v>1.9</v>
      </c>
      <c r="C116" s="4">
        <f t="shared" si="4"/>
        <v>348.4</v>
      </c>
      <c r="D116" s="4">
        <f t="shared" si="2"/>
        <v>4</v>
      </c>
      <c r="E116" s="4">
        <v>255</v>
      </c>
      <c r="F116" s="4"/>
      <c r="G116" s="4">
        <v>9.9</v>
      </c>
      <c r="H116" s="4">
        <v>25</v>
      </c>
      <c r="I116" s="4">
        <v>220</v>
      </c>
      <c r="Q116" t="str">
        <f>IF(D116&gt;4,D116,"")</f>
        <v/>
      </c>
    </row>
    <row r="117" spans="1:17" x14ac:dyDescent="0.3">
      <c r="A117" s="4">
        <v>87.1</v>
      </c>
      <c r="B117" s="4">
        <v>1.9</v>
      </c>
      <c r="C117" s="4">
        <f t="shared" si="4"/>
        <v>348.4</v>
      </c>
      <c r="D117" s="4">
        <f t="shared" si="2"/>
        <v>4</v>
      </c>
      <c r="E117" s="4">
        <v>255</v>
      </c>
      <c r="F117" s="4"/>
      <c r="G117" s="4">
        <v>9.9</v>
      </c>
      <c r="H117" s="4">
        <v>25</v>
      </c>
      <c r="I117" s="4">
        <v>250</v>
      </c>
      <c r="Q117" t="str">
        <f>IF(D117&gt;4,D117,"")</f>
        <v/>
      </c>
    </row>
    <row r="118" spans="1:17" x14ac:dyDescent="0.3">
      <c r="A118" s="4">
        <v>87.1</v>
      </c>
      <c r="B118" s="4">
        <v>1.9</v>
      </c>
      <c r="C118" s="4">
        <f t="shared" si="4"/>
        <v>348.4</v>
      </c>
      <c r="D118" s="4">
        <f t="shared" si="2"/>
        <v>4</v>
      </c>
      <c r="E118" s="4">
        <v>255</v>
      </c>
      <c r="F118" s="4"/>
      <c r="G118" s="4">
        <v>4.83</v>
      </c>
      <c r="H118" s="4">
        <v>35</v>
      </c>
      <c r="I118" s="4">
        <v>180</v>
      </c>
      <c r="Q118" t="str">
        <f>IF(D118&gt;4,D118,"")</f>
        <v/>
      </c>
    </row>
    <row r="119" spans="1:17" x14ac:dyDescent="0.3">
      <c r="A119" s="4">
        <v>87.1</v>
      </c>
      <c r="B119" s="4">
        <v>1.9</v>
      </c>
      <c r="C119" s="4">
        <f t="shared" si="4"/>
        <v>348.4</v>
      </c>
      <c r="D119" s="4">
        <f t="shared" si="2"/>
        <v>4</v>
      </c>
      <c r="E119" s="4">
        <v>255</v>
      </c>
      <c r="F119" s="4"/>
      <c r="G119" s="4">
        <v>4.83</v>
      </c>
      <c r="H119" s="4">
        <v>35</v>
      </c>
      <c r="I119" s="4">
        <v>190</v>
      </c>
      <c r="Q119" t="str">
        <f>IF(D119&gt;4,D119,"")</f>
        <v/>
      </c>
    </row>
    <row r="120" spans="1:17" x14ac:dyDescent="0.3">
      <c r="A120" s="4">
        <v>150</v>
      </c>
      <c r="B120" s="4">
        <v>2.75</v>
      </c>
      <c r="C120" s="4">
        <v>330</v>
      </c>
      <c r="D120" s="4">
        <f t="shared" si="2"/>
        <v>2.2000000000000002</v>
      </c>
      <c r="E120" s="4">
        <v>226</v>
      </c>
      <c r="F120" s="4"/>
      <c r="G120" s="4">
        <f t="shared" ref="G120:G125" si="5">M120*0.9</f>
        <v>23.400000000000002</v>
      </c>
      <c r="H120" s="4">
        <v>0</v>
      </c>
      <c r="I120" s="4">
        <v>1173</v>
      </c>
      <c r="J120" t="s">
        <v>14</v>
      </c>
      <c r="K120">
        <v>36</v>
      </c>
      <c r="L120" t="s">
        <v>15</v>
      </c>
      <c r="M120">
        <v>26</v>
      </c>
      <c r="Q120" t="str">
        <f>IF(D120&gt;4,D120,"")</f>
        <v/>
      </c>
    </row>
    <row r="121" spans="1:17" x14ac:dyDescent="0.3">
      <c r="A121" s="4">
        <v>150</v>
      </c>
      <c r="B121" s="4">
        <v>2.75</v>
      </c>
      <c r="C121" s="4">
        <v>330</v>
      </c>
      <c r="D121" s="4">
        <f t="shared" si="2"/>
        <v>2.2000000000000002</v>
      </c>
      <c r="E121" s="4">
        <v>226</v>
      </c>
      <c r="F121" s="4"/>
      <c r="G121" s="4">
        <f t="shared" si="5"/>
        <v>16.2</v>
      </c>
      <c r="H121" s="4">
        <v>10</v>
      </c>
      <c r="I121" s="4">
        <v>1136</v>
      </c>
      <c r="K121">
        <v>28</v>
      </c>
      <c r="M121">
        <v>18</v>
      </c>
      <c r="Q121" t="str">
        <f>IF(D121&gt;4,D121,"")</f>
        <v/>
      </c>
    </row>
    <row r="122" spans="1:17" x14ac:dyDescent="0.3">
      <c r="A122" s="4">
        <v>150</v>
      </c>
      <c r="B122" s="4">
        <v>4</v>
      </c>
      <c r="C122" s="4">
        <v>330</v>
      </c>
      <c r="D122" s="4">
        <f t="shared" si="2"/>
        <v>2.2000000000000002</v>
      </c>
      <c r="E122" s="4">
        <v>226</v>
      </c>
      <c r="F122" s="4"/>
      <c r="G122" s="4">
        <f t="shared" si="5"/>
        <v>23.400000000000002</v>
      </c>
      <c r="H122" s="4">
        <v>0</v>
      </c>
      <c r="I122" s="4">
        <v>1350</v>
      </c>
      <c r="K122">
        <v>36</v>
      </c>
      <c r="M122">
        <v>26</v>
      </c>
      <c r="Q122" t="str">
        <f>IF(D122&gt;4,D122,"")</f>
        <v/>
      </c>
    </row>
    <row r="123" spans="1:17" x14ac:dyDescent="0.3">
      <c r="A123" s="4">
        <v>150</v>
      </c>
      <c r="B123" s="4">
        <v>4</v>
      </c>
      <c r="C123" s="4">
        <v>330</v>
      </c>
      <c r="D123" s="4">
        <f t="shared" si="2"/>
        <v>2.2000000000000002</v>
      </c>
      <c r="E123" s="4">
        <v>226</v>
      </c>
      <c r="F123" s="4"/>
      <c r="G123" s="4">
        <f t="shared" si="5"/>
        <v>16.2</v>
      </c>
      <c r="H123" s="4">
        <v>10</v>
      </c>
      <c r="I123" s="4">
        <v>1261</v>
      </c>
      <c r="K123">
        <v>28</v>
      </c>
      <c r="M123">
        <v>18</v>
      </c>
      <c r="Q123" t="str">
        <f>IF(D123&gt;4,D123,"")</f>
        <v/>
      </c>
    </row>
    <row r="124" spans="1:17" x14ac:dyDescent="0.3">
      <c r="A124" s="4">
        <v>150</v>
      </c>
      <c r="B124" s="4">
        <v>5</v>
      </c>
      <c r="C124" s="4">
        <v>330</v>
      </c>
      <c r="D124" s="4">
        <f t="shared" ref="D124:D146" si="6">C124/A124</f>
        <v>2.2000000000000002</v>
      </c>
      <c r="E124" s="4">
        <v>226</v>
      </c>
      <c r="F124" s="4"/>
      <c r="G124" s="4">
        <f t="shared" si="5"/>
        <v>23.400000000000002</v>
      </c>
      <c r="H124" s="4">
        <v>0</v>
      </c>
      <c r="I124" s="4">
        <v>1666</v>
      </c>
      <c r="K124">
        <v>36</v>
      </c>
      <c r="M124">
        <v>26</v>
      </c>
      <c r="Q124" t="str">
        <f>IF(D124&gt;4,D124,"")</f>
        <v/>
      </c>
    </row>
    <row r="125" spans="1:17" x14ac:dyDescent="0.3">
      <c r="A125" s="4">
        <v>150</v>
      </c>
      <c r="B125" s="4">
        <v>5</v>
      </c>
      <c r="C125" s="4">
        <v>330</v>
      </c>
      <c r="D125" s="4">
        <f t="shared" si="6"/>
        <v>2.2000000000000002</v>
      </c>
      <c r="E125" s="4">
        <v>226</v>
      </c>
      <c r="F125" s="4"/>
      <c r="G125" s="4">
        <f t="shared" si="5"/>
        <v>16.2</v>
      </c>
      <c r="H125" s="4">
        <v>10</v>
      </c>
      <c r="I125" s="4">
        <v>1642</v>
      </c>
      <c r="K125">
        <v>28</v>
      </c>
      <c r="M125">
        <v>18</v>
      </c>
      <c r="Q125" t="str">
        <f>IF(D125&gt;4,D125,"")</f>
        <v/>
      </c>
    </row>
    <row r="126" spans="1:17" x14ac:dyDescent="0.3">
      <c r="A126" s="4">
        <v>114</v>
      </c>
      <c r="B126" s="4">
        <v>4.8</v>
      </c>
      <c r="C126" s="4">
        <v>300</v>
      </c>
      <c r="D126" s="4">
        <f t="shared" si="6"/>
        <v>2.6315789473684212</v>
      </c>
      <c r="E126" s="4">
        <v>333</v>
      </c>
      <c r="F126" s="5">
        <v>46</v>
      </c>
      <c r="G126" s="4">
        <f>F126*0.9</f>
        <v>41.4</v>
      </c>
      <c r="H126" s="4">
        <v>20</v>
      </c>
      <c r="I126" s="4">
        <v>1146</v>
      </c>
      <c r="J126" t="s">
        <v>15</v>
      </c>
      <c r="Q126" t="str">
        <f>IF(D126&gt;4,D126,"")</f>
        <v/>
      </c>
    </row>
    <row r="127" spans="1:17" x14ac:dyDescent="0.3">
      <c r="A127" s="4">
        <v>152</v>
      </c>
      <c r="B127" s="4">
        <v>2.8</v>
      </c>
      <c r="C127" s="4">
        <v>300</v>
      </c>
      <c r="D127" s="4">
        <f t="shared" si="6"/>
        <v>1.9736842105263157</v>
      </c>
      <c r="E127" s="4">
        <v>290</v>
      </c>
      <c r="F127" s="4"/>
      <c r="G127" s="4">
        <v>54.1</v>
      </c>
      <c r="H127" s="4">
        <v>0</v>
      </c>
      <c r="I127" s="4">
        <v>1688</v>
      </c>
      <c r="Q127" t="str">
        <f>IF(D127&gt;4,D127,"")</f>
        <v/>
      </c>
    </row>
    <row r="128" spans="1:17" x14ac:dyDescent="0.3">
      <c r="A128" s="4">
        <v>152</v>
      </c>
      <c r="B128" s="4">
        <v>2.8</v>
      </c>
      <c r="C128" s="4">
        <v>300</v>
      </c>
      <c r="D128" s="4">
        <f t="shared" si="6"/>
        <v>1.9736842105263157</v>
      </c>
      <c r="E128" s="4">
        <v>290</v>
      </c>
      <c r="F128" s="4"/>
      <c r="G128" s="4">
        <v>54.1</v>
      </c>
      <c r="H128" s="4">
        <v>0</v>
      </c>
      <c r="I128" s="4">
        <v>1637</v>
      </c>
      <c r="Q128" t="str">
        <f>IF(D128&gt;4,D128,"")</f>
        <v/>
      </c>
    </row>
    <row r="129" spans="1:17" x14ac:dyDescent="0.3">
      <c r="A129" s="4">
        <v>152</v>
      </c>
      <c r="B129" s="4">
        <v>2.8</v>
      </c>
      <c r="C129" s="4">
        <v>300</v>
      </c>
      <c r="D129" s="4">
        <f t="shared" si="6"/>
        <v>1.9736842105263157</v>
      </c>
      <c r="E129" s="4">
        <v>290</v>
      </c>
      <c r="F129" s="4"/>
      <c r="G129" s="4">
        <v>21.2</v>
      </c>
      <c r="H129" s="4">
        <v>30</v>
      </c>
      <c r="I129" s="4">
        <v>941</v>
      </c>
      <c r="Q129" t="str">
        <f>IF(D129&gt;4,D129,"")</f>
        <v/>
      </c>
    </row>
    <row r="130" spans="1:17" x14ac:dyDescent="0.3">
      <c r="A130" s="4">
        <v>152</v>
      </c>
      <c r="B130" s="4">
        <v>2.8</v>
      </c>
      <c r="C130" s="4">
        <v>300</v>
      </c>
      <c r="D130" s="4">
        <f t="shared" si="6"/>
        <v>1.9736842105263157</v>
      </c>
      <c r="E130" s="4">
        <v>290</v>
      </c>
      <c r="F130" s="4"/>
      <c r="G130" s="4">
        <v>21.2</v>
      </c>
      <c r="H130" s="4">
        <v>30</v>
      </c>
      <c r="I130" s="4">
        <v>944</v>
      </c>
      <c r="Q130" t="str">
        <f>IF(D130&gt;4,D130,"")</f>
        <v/>
      </c>
    </row>
    <row r="131" spans="1:17" x14ac:dyDescent="0.3">
      <c r="A131" s="4">
        <v>152</v>
      </c>
      <c r="B131" s="4">
        <v>2.8</v>
      </c>
      <c r="C131" s="4">
        <v>300</v>
      </c>
      <c r="D131" s="4">
        <f t="shared" si="6"/>
        <v>1.9736842105263157</v>
      </c>
      <c r="E131" s="4">
        <v>290</v>
      </c>
      <c r="F131" s="4"/>
      <c r="G131" s="4">
        <v>6.4</v>
      </c>
      <c r="H131" s="4">
        <v>60</v>
      </c>
      <c r="I131" s="4">
        <v>618</v>
      </c>
      <c r="Q131" t="str">
        <f>IF(D131&gt;4,D131,"")</f>
        <v/>
      </c>
    </row>
    <row r="132" spans="1:17" x14ac:dyDescent="0.3">
      <c r="A132" s="4">
        <v>152</v>
      </c>
      <c r="B132" s="4">
        <v>2.8</v>
      </c>
      <c r="C132" s="4">
        <v>300</v>
      </c>
      <c r="D132" s="4">
        <f t="shared" si="6"/>
        <v>1.9736842105263157</v>
      </c>
      <c r="E132" s="4">
        <v>290</v>
      </c>
      <c r="F132" s="4"/>
      <c r="G132" s="4">
        <v>6.4</v>
      </c>
      <c r="H132" s="4">
        <v>60</v>
      </c>
      <c r="I132" s="4">
        <v>628</v>
      </c>
      <c r="Q132" t="str">
        <f>IF(D132&gt;4,D132,"")</f>
        <v/>
      </c>
    </row>
    <row r="133" spans="1:17" x14ac:dyDescent="0.3">
      <c r="A133" s="4">
        <v>101.6</v>
      </c>
      <c r="B133" s="4">
        <v>1.6</v>
      </c>
      <c r="C133" s="4">
        <v>300</v>
      </c>
      <c r="D133" s="4">
        <f t="shared" si="6"/>
        <v>2.9527559055118111</v>
      </c>
      <c r="E133" s="4">
        <v>220</v>
      </c>
      <c r="F133" s="4"/>
      <c r="G133" s="4">
        <f>90*1000/100^2/PI()*4</f>
        <v>11.459155902616464</v>
      </c>
      <c r="H133" s="4">
        <v>35</v>
      </c>
      <c r="I133" s="4">
        <v>222</v>
      </c>
      <c r="Q133" t="str">
        <f>IF(D133&gt;4,D133,"")</f>
        <v/>
      </c>
    </row>
    <row r="134" spans="1:17" x14ac:dyDescent="0.3">
      <c r="A134" s="4">
        <v>101.6</v>
      </c>
      <c r="B134" s="4">
        <v>1.6</v>
      </c>
      <c r="C134" s="4">
        <v>300</v>
      </c>
      <c r="D134" s="4">
        <f t="shared" si="6"/>
        <v>2.9527559055118111</v>
      </c>
      <c r="E134" s="4">
        <v>220</v>
      </c>
      <c r="F134" s="4"/>
      <c r="G134" s="4">
        <f>53*1000/100^2/PI()*4</f>
        <v>6.7481695870963625</v>
      </c>
      <c r="H134" s="4">
        <v>50</v>
      </c>
      <c r="I134" s="4">
        <v>177</v>
      </c>
      <c r="Q134" t="str">
        <f>IF(D134&gt;4,D134,"")</f>
        <v/>
      </c>
    </row>
    <row r="135" spans="1:17" x14ac:dyDescent="0.3">
      <c r="A135" s="4">
        <v>101.6</v>
      </c>
      <c r="B135" s="4">
        <v>1.6</v>
      </c>
      <c r="C135" s="4">
        <v>300</v>
      </c>
      <c r="D135" s="4">
        <f t="shared" si="6"/>
        <v>2.9527559055118111</v>
      </c>
      <c r="E135" s="4">
        <v>220</v>
      </c>
      <c r="F135" s="4"/>
      <c r="G135" s="4">
        <f>34*1000/100^2/PI()*4</f>
        <v>4.3290144520995533</v>
      </c>
      <c r="H135" s="4">
        <v>75</v>
      </c>
      <c r="I135" s="4">
        <v>162</v>
      </c>
      <c r="Q135" t="str">
        <f>IF(D135&gt;4,D135,"")</f>
        <v/>
      </c>
    </row>
    <row r="136" spans="1:17" x14ac:dyDescent="0.3">
      <c r="A136" s="4">
        <v>114</v>
      </c>
      <c r="B136" s="4">
        <v>2</v>
      </c>
      <c r="C136" s="4">
        <v>456</v>
      </c>
      <c r="D136" s="4">
        <f t="shared" si="6"/>
        <v>4</v>
      </c>
      <c r="E136" s="4">
        <v>382.3</v>
      </c>
      <c r="F136" s="4">
        <v>35.299999999999997</v>
      </c>
      <c r="G136" s="4">
        <f>(0.76+0.2*LOG10(F136/19.6))*F136</f>
        <v>28.631961556261302</v>
      </c>
      <c r="H136" s="4">
        <v>0</v>
      </c>
      <c r="I136" s="4">
        <v>580</v>
      </c>
      <c r="J136">
        <v>0.9</v>
      </c>
      <c r="K136" t="s">
        <v>16</v>
      </c>
      <c r="Q136" t="str">
        <f>IF(D136&gt;4,D136,"")</f>
        <v/>
      </c>
    </row>
    <row r="137" spans="1:17" x14ac:dyDescent="0.3">
      <c r="A137" s="4">
        <v>114</v>
      </c>
      <c r="B137" s="4">
        <v>2</v>
      </c>
      <c r="C137" s="4">
        <v>456</v>
      </c>
      <c r="D137" s="4">
        <f t="shared" si="6"/>
        <v>4</v>
      </c>
      <c r="E137" s="4">
        <v>382.3</v>
      </c>
      <c r="F137" s="4">
        <v>29.8</v>
      </c>
      <c r="G137" s="4">
        <f>(0.76+0.2*LOG10(F137/19.6))*F137</f>
        <v>23.732482748609883</v>
      </c>
      <c r="H137" s="4">
        <v>5</v>
      </c>
      <c r="I137" s="4">
        <v>527</v>
      </c>
      <c r="J137">
        <v>0.9</v>
      </c>
      <c r="Q137" t="str">
        <f>IF(D137&gt;4,D137,"")</f>
        <v/>
      </c>
    </row>
    <row r="138" spans="1:17" x14ac:dyDescent="0.3">
      <c r="A138" s="4">
        <v>114</v>
      </c>
      <c r="B138" s="4">
        <v>2</v>
      </c>
      <c r="C138" s="4">
        <v>456</v>
      </c>
      <c r="D138" s="4">
        <f t="shared" si="6"/>
        <v>4</v>
      </c>
      <c r="E138" s="4">
        <v>382.3</v>
      </c>
      <c r="F138" s="4">
        <v>27.1</v>
      </c>
      <c r="G138" s="4">
        <f>(0.76+0.2*LOG10(F138/19.6))*F138</f>
        <v>21.358665649787181</v>
      </c>
      <c r="H138" s="4">
        <v>10</v>
      </c>
      <c r="I138" s="4">
        <v>496</v>
      </c>
      <c r="J138">
        <v>0.9</v>
      </c>
      <c r="Q138" t="str">
        <f>IF(D138&gt;4,D138,"")</f>
        <v/>
      </c>
    </row>
    <row r="139" spans="1:17" x14ac:dyDescent="0.3">
      <c r="A139" s="4">
        <v>114</v>
      </c>
      <c r="B139" s="4">
        <v>2</v>
      </c>
      <c r="C139" s="4">
        <v>456</v>
      </c>
      <c r="D139" s="4">
        <f t="shared" si="6"/>
        <v>4</v>
      </c>
      <c r="E139" s="4">
        <v>382.3</v>
      </c>
      <c r="F139" s="4">
        <v>24.5</v>
      </c>
      <c r="G139" s="4">
        <f>(0.76+0.2*LOG10(F139/19.6))*F139</f>
        <v>19.094859063739477</v>
      </c>
      <c r="H139" s="4">
        <v>10</v>
      </c>
      <c r="I139" s="4">
        <v>480</v>
      </c>
      <c r="J139">
        <v>0.6</v>
      </c>
      <c r="Q139" t="str">
        <f>IF(D139&gt;4,D139,"")</f>
        <v/>
      </c>
    </row>
    <row r="140" spans="1:17" x14ac:dyDescent="0.3">
      <c r="A140" s="4">
        <v>114</v>
      </c>
      <c r="B140" s="4">
        <v>2</v>
      </c>
      <c r="C140" s="4">
        <v>456</v>
      </c>
      <c r="D140" s="4">
        <f t="shared" si="6"/>
        <v>4</v>
      </c>
      <c r="E140" s="4">
        <v>382.3</v>
      </c>
      <c r="F140" s="4">
        <v>29.2</v>
      </c>
      <c r="G140" s="4">
        <f>(0.76+0.2*LOG10(F140/19.6))*F140</f>
        <v>23.203060395736941</v>
      </c>
      <c r="H140" s="4">
        <v>10</v>
      </c>
      <c r="I140" s="4">
        <v>522</v>
      </c>
      <c r="J140">
        <v>1.2</v>
      </c>
      <c r="Q140" t="str">
        <f>IF(D140&gt;4,D140,"")</f>
        <v/>
      </c>
    </row>
    <row r="141" spans="1:17" x14ac:dyDescent="0.3">
      <c r="A141" s="4">
        <v>114</v>
      </c>
      <c r="B141" s="4">
        <v>2</v>
      </c>
      <c r="C141" s="4">
        <v>456</v>
      </c>
      <c r="D141" s="4">
        <f t="shared" si="6"/>
        <v>4</v>
      </c>
      <c r="E141" s="4">
        <v>382.3</v>
      </c>
      <c r="F141" s="4">
        <v>22.3</v>
      </c>
      <c r="G141" s="4">
        <f>(0.76+0.2*LOG10(F141/19.6))*F141</f>
        <v>17.197977610944914</v>
      </c>
      <c r="H141" s="4">
        <v>10</v>
      </c>
      <c r="I141" s="4">
        <v>460</v>
      </c>
      <c r="J141">
        <v>0.9</v>
      </c>
      <c r="Q141" t="str">
        <f>IF(D141&gt;4,D141,"")</f>
        <v/>
      </c>
    </row>
    <row r="142" spans="1:17" x14ac:dyDescent="0.3">
      <c r="A142" s="4">
        <v>114</v>
      </c>
      <c r="B142" s="4">
        <v>2</v>
      </c>
      <c r="C142" s="4">
        <v>456</v>
      </c>
      <c r="D142" s="4">
        <f t="shared" si="6"/>
        <v>4</v>
      </c>
      <c r="E142" s="4">
        <v>382.3</v>
      </c>
      <c r="F142" s="4">
        <v>40.6</v>
      </c>
      <c r="G142" s="4">
        <f>(0.76+0.2*LOG10(F142/19.6))*F142</f>
        <v>33.424112093232232</v>
      </c>
      <c r="H142" s="4">
        <v>10</v>
      </c>
      <c r="I142" s="4">
        <v>633</v>
      </c>
      <c r="J142">
        <v>0.9</v>
      </c>
      <c r="Q142" t="str">
        <f>IF(D142&gt;4,D142,"")</f>
        <v/>
      </c>
    </row>
    <row r="143" spans="1:17" x14ac:dyDescent="0.3">
      <c r="A143" s="4">
        <v>114</v>
      </c>
      <c r="B143" s="4">
        <v>2</v>
      </c>
      <c r="C143" s="4">
        <v>456</v>
      </c>
      <c r="D143" s="4">
        <f t="shared" si="6"/>
        <v>4</v>
      </c>
      <c r="E143" s="4">
        <v>382.3</v>
      </c>
      <c r="F143" s="4">
        <v>32.299999999999997</v>
      </c>
      <c r="G143" s="4">
        <f>(0.76+0.2*LOG10(F143/19.6))*F143</f>
        <v>25.949474073296084</v>
      </c>
      <c r="H143" s="4">
        <v>0</v>
      </c>
      <c r="I143" s="4">
        <v>530</v>
      </c>
      <c r="J143">
        <v>0</v>
      </c>
      <c r="Q143" t="str">
        <f>IF(D143&gt;4,D143,"")</f>
        <v/>
      </c>
    </row>
    <row r="144" spans="1:17" x14ac:dyDescent="0.3">
      <c r="A144" s="4">
        <v>114</v>
      </c>
      <c r="B144" s="4">
        <v>2</v>
      </c>
      <c r="C144" s="4">
        <v>456</v>
      </c>
      <c r="D144" s="4">
        <f t="shared" si="6"/>
        <v>4</v>
      </c>
      <c r="E144" s="4">
        <v>382.3</v>
      </c>
      <c r="F144" s="4">
        <v>23.1</v>
      </c>
      <c r="G144" s="4">
        <f>(0.76+0.2*LOG10(F144/19.6))*F144</f>
        <v>17.88566429743479</v>
      </c>
      <c r="H144" s="4">
        <v>10</v>
      </c>
      <c r="I144" s="4">
        <v>456</v>
      </c>
      <c r="J144">
        <v>0</v>
      </c>
      <c r="Q144" t="str">
        <f>IF(D144&gt;4,D144,"")</f>
        <v/>
      </c>
    </row>
    <row r="145" spans="1:17" x14ac:dyDescent="0.3">
      <c r="A145" s="4">
        <v>114</v>
      </c>
      <c r="B145" s="4">
        <v>2</v>
      </c>
      <c r="C145" s="4">
        <v>456</v>
      </c>
      <c r="D145" s="4">
        <f t="shared" si="6"/>
        <v>4</v>
      </c>
      <c r="E145" s="4">
        <v>382.3</v>
      </c>
      <c r="F145" s="4">
        <v>28.2</v>
      </c>
      <c r="G145" s="4">
        <f>(0.76+0.2*LOG10(F145/19.6))*F145</f>
        <v>22.323080728470671</v>
      </c>
      <c r="H145" s="4">
        <v>10</v>
      </c>
      <c r="I145" s="4">
        <v>494</v>
      </c>
      <c r="J145">
        <v>0.9</v>
      </c>
      <c r="Q145" t="str">
        <f>IF(D145&gt;4,D145,"")</f>
        <v/>
      </c>
    </row>
    <row r="146" spans="1:17" x14ac:dyDescent="0.3">
      <c r="A146" s="4">
        <v>114</v>
      </c>
      <c r="B146" s="4">
        <v>2</v>
      </c>
      <c r="C146" s="4">
        <v>456</v>
      </c>
      <c r="D146" s="4">
        <f t="shared" si="6"/>
        <v>4</v>
      </c>
      <c r="E146" s="4">
        <v>382.3</v>
      </c>
      <c r="F146" s="4">
        <v>27.6</v>
      </c>
      <c r="G146" s="4">
        <f>(0.76+0.2*LOG10(F146/19.6))*F146</f>
        <v>21.796564619112253</v>
      </c>
      <c r="H146" s="4">
        <v>10</v>
      </c>
      <c r="I146" s="4">
        <v>502</v>
      </c>
      <c r="J146">
        <v>0.9</v>
      </c>
      <c r="Q146" t="str">
        <f>IF(D146&gt;4,D146,"")</f>
        <v/>
      </c>
    </row>
    <row r="147" spans="1:17" x14ac:dyDescent="0.3">
      <c r="Q147" t="str">
        <f>IF(D147&gt;4,D147,"")</f>
        <v/>
      </c>
    </row>
    <row r="149" spans="1:17" x14ac:dyDescent="0.3">
      <c r="C149" s="1"/>
      <c r="D149" s="1"/>
    </row>
    <row r="150" spans="1:17" x14ac:dyDescent="0.3">
      <c r="C150" s="1"/>
      <c r="D1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Mohamed Hassan Megahed</dc:creator>
  <cp:lastModifiedBy>Khaled Mohamed Hassan Megahed</cp:lastModifiedBy>
  <dcterms:created xsi:type="dcterms:W3CDTF">2024-02-13T06:44:57Z</dcterms:created>
  <dcterms:modified xsi:type="dcterms:W3CDTF">2024-04-05T13:44:26Z</dcterms:modified>
</cp:coreProperties>
</file>