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DataFiles\Histograms\"/>
    </mc:Choice>
  </mc:AlternateContent>
  <bookViews>
    <workbookView xWindow="0" yWindow="465" windowWidth="28800" windowHeight="17460"/>
  </bookViews>
  <sheets>
    <sheet name="self-emails" sheetId="10" r:id="rId1"/>
    <sheet name="Betweenness Centrality" sheetId="7" r:id="rId2"/>
    <sheet name="Closeness Centrality" sheetId="6" r:id="rId3"/>
    <sheet name="hubs" sheetId="5" r:id="rId4"/>
    <sheet name="unique_sub_rec" sheetId="4" r:id="rId5"/>
    <sheet name="Sheet2" sheetId="3" r:id="rId6"/>
    <sheet name="Sheet1" sheetId="2" r:id="rId7"/>
    <sheet name="pg_hubs" sheetId="8" r:id="rId8"/>
    <sheet name="forwards" sheetId="9" r:id="rId9"/>
  </sheets>
  <definedNames>
    <definedName name="_xlnm._FilterDatabase" localSheetId="2" hidden="1">'Closeness Centrality'!$A$1:$I$1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0" i="10" l="1"/>
  <c r="H70" i="10"/>
  <c r="G70" i="10"/>
  <c r="F70" i="10"/>
  <c r="E70" i="10"/>
  <c r="D70" i="10"/>
  <c r="I69" i="10"/>
  <c r="H69" i="10"/>
  <c r="G69" i="10"/>
  <c r="F69" i="10"/>
  <c r="D69" i="10"/>
  <c r="E69" i="10"/>
  <c r="I68" i="10"/>
  <c r="H68" i="10"/>
  <c r="G68" i="10"/>
  <c r="F68" i="10"/>
  <c r="D68" i="10"/>
  <c r="E68" i="10"/>
  <c r="H67" i="10"/>
  <c r="G67" i="10"/>
  <c r="F67" i="10"/>
  <c r="E67" i="10"/>
  <c r="D67" i="10"/>
  <c r="I67" i="10"/>
  <c r="I66" i="10"/>
  <c r="H66" i="10"/>
  <c r="G66" i="10"/>
  <c r="F66" i="10"/>
  <c r="E66" i="10"/>
  <c r="D66" i="10"/>
  <c r="H65" i="10"/>
  <c r="G65" i="10"/>
  <c r="F65" i="10"/>
  <c r="E65" i="10"/>
  <c r="D65" i="10"/>
  <c r="I65" i="10"/>
  <c r="I64" i="10"/>
  <c r="H64" i="10"/>
  <c r="G64" i="10"/>
  <c r="F64" i="10"/>
  <c r="E64" i="10"/>
  <c r="D64" i="10"/>
  <c r="I63" i="10"/>
  <c r="H63" i="10"/>
  <c r="G63" i="10"/>
  <c r="F63" i="10"/>
  <c r="D63" i="10"/>
  <c r="E63" i="10"/>
  <c r="I62" i="10"/>
  <c r="H62" i="10"/>
  <c r="G62" i="10"/>
  <c r="F62" i="10"/>
  <c r="E62" i="10"/>
  <c r="D62" i="10"/>
  <c r="I61" i="10"/>
  <c r="H61" i="10"/>
  <c r="G61" i="10"/>
  <c r="F61" i="10"/>
  <c r="E61" i="10"/>
  <c r="D61" i="10"/>
  <c r="I60" i="10"/>
  <c r="H60" i="10"/>
  <c r="G60" i="10"/>
  <c r="F60" i="10"/>
  <c r="E60" i="10"/>
  <c r="D60" i="10"/>
  <c r="I59" i="10"/>
  <c r="H59" i="10"/>
  <c r="G59" i="10"/>
  <c r="E59" i="10"/>
  <c r="D59" i="10"/>
  <c r="F59" i="10"/>
  <c r="I58" i="10"/>
  <c r="H58" i="10"/>
  <c r="G58" i="10"/>
  <c r="F58" i="10"/>
  <c r="E58" i="10"/>
  <c r="D58" i="10"/>
  <c r="H57" i="10"/>
  <c r="G57" i="10"/>
  <c r="F57" i="10"/>
  <c r="E57" i="10"/>
  <c r="D57" i="10"/>
  <c r="I57" i="10"/>
  <c r="I56" i="10"/>
  <c r="H56" i="10"/>
  <c r="G56" i="10"/>
  <c r="F56" i="10"/>
  <c r="E56" i="10"/>
  <c r="D56" i="10"/>
  <c r="I55" i="10"/>
  <c r="H55" i="10"/>
  <c r="G55" i="10"/>
  <c r="F55" i="10"/>
  <c r="D55" i="10"/>
  <c r="E55" i="10"/>
  <c r="I54" i="10"/>
  <c r="H54" i="10"/>
  <c r="G54" i="10"/>
  <c r="F54" i="10"/>
  <c r="E54" i="10"/>
  <c r="D54" i="10"/>
  <c r="I53" i="10"/>
  <c r="H53" i="10"/>
  <c r="G53" i="10"/>
  <c r="F53" i="10"/>
  <c r="E53" i="10"/>
  <c r="D53" i="10"/>
  <c r="I52" i="10"/>
  <c r="H52" i="10"/>
  <c r="G52" i="10"/>
  <c r="F52" i="10"/>
  <c r="D52" i="10"/>
  <c r="E52" i="10"/>
  <c r="H51" i="10"/>
  <c r="G51" i="10"/>
  <c r="F51" i="10"/>
  <c r="E51" i="10"/>
  <c r="D51" i="10"/>
  <c r="I51" i="10"/>
  <c r="I50" i="10"/>
  <c r="H50" i="10"/>
  <c r="G50" i="10"/>
  <c r="F50" i="10"/>
  <c r="E50" i="10"/>
  <c r="D50" i="10"/>
  <c r="I49" i="10"/>
  <c r="H49" i="10"/>
  <c r="G49" i="10"/>
  <c r="F49" i="10"/>
  <c r="E49" i="10"/>
  <c r="D49" i="10"/>
  <c r="H48" i="10"/>
  <c r="G48" i="10"/>
  <c r="F48" i="10"/>
  <c r="E48" i="10"/>
  <c r="D48" i="10"/>
  <c r="I48" i="10"/>
  <c r="I47" i="10"/>
  <c r="H47" i="10"/>
  <c r="G47" i="10"/>
  <c r="E47" i="10"/>
  <c r="D47" i="10"/>
  <c r="F47" i="10"/>
  <c r="I46" i="10"/>
  <c r="H46" i="10"/>
  <c r="G46" i="10"/>
  <c r="F46" i="10"/>
  <c r="E46" i="10"/>
  <c r="D46" i="10"/>
  <c r="I45" i="10"/>
  <c r="H45" i="10"/>
  <c r="G45" i="10"/>
  <c r="F45" i="10"/>
  <c r="E45" i="10"/>
  <c r="D45" i="10"/>
  <c r="I44" i="10"/>
  <c r="H44" i="10"/>
  <c r="G44" i="10"/>
  <c r="F44" i="10"/>
  <c r="D44" i="10"/>
  <c r="E44" i="10"/>
  <c r="I43" i="10"/>
  <c r="H43" i="10"/>
  <c r="G43" i="10"/>
  <c r="E43" i="10"/>
  <c r="D43" i="10"/>
  <c r="F43" i="10"/>
  <c r="I42" i="10"/>
  <c r="H42" i="10"/>
  <c r="F42" i="10"/>
  <c r="E42" i="10"/>
  <c r="D42" i="10"/>
  <c r="G42" i="10"/>
  <c r="I41" i="10"/>
  <c r="H41" i="10"/>
  <c r="G41" i="10"/>
  <c r="F41" i="10"/>
  <c r="E41" i="10"/>
  <c r="D41" i="10"/>
  <c r="I40" i="10"/>
  <c r="H40" i="10"/>
  <c r="F40" i="10"/>
  <c r="E40" i="10"/>
  <c r="D40" i="10"/>
  <c r="G40" i="10"/>
  <c r="I39" i="10"/>
  <c r="H39" i="10"/>
  <c r="G39" i="10"/>
  <c r="F39" i="10"/>
  <c r="D39" i="10"/>
  <c r="E39" i="10"/>
  <c r="I38" i="10"/>
  <c r="H38" i="10"/>
  <c r="G38" i="10"/>
  <c r="F38" i="10"/>
  <c r="E38" i="10"/>
  <c r="D38" i="10"/>
  <c r="I37" i="10"/>
  <c r="H37" i="10"/>
  <c r="G37" i="10"/>
  <c r="F37" i="10"/>
  <c r="E37" i="10"/>
  <c r="D37" i="10"/>
  <c r="I36" i="10"/>
  <c r="H36" i="10"/>
  <c r="G36" i="10"/>
  <c r="F36" i="10"/>
  <c r="E36" i="10"/>
  <c r="D36" i="10"/>
  <c r="I35" i="10"/>
  <c r="H35" i="10"/>
  <c r="G35" i="10"/>
  <c r="E35" i="10"/>
  <c r="D35" i="10"/>
  <c r="F35" i="10"/>
  <c r="I34" i="10"/>
  <c r="H34" i="10"/>
  <c r="G34" i="10"/>
  <c r="F34" i="10"/>
  <c r="E34" i="10"/>
  <c r="D34" i="10"/>
  <c r="I33" i="10"/>
  <c r="H33" i="10"/>
  <c r="G33" i="10"/>
  <c r="F33" i="10"/>
  <c r="E33" i="10"/>
  <c r="D33" i="10"/>
  <c r="I32" i="10"/>
  <c r="H32" i="10"/>
  <c r="G32" i="10"/>
  <c r="F32" i="10"/>
  <c r="D32" i="10"/>
  <c r="E32" i="10"/>
  <c r="H31" i="10"/>
  <c r="G31" i="10"/>
  <c r="F31" i="10"/>
  <c r="E31" i="10"/>
  <c r="D31" i="10"/>
  <c r="I31" i="10"/>
  <c r="I30" i="10"/>
  <c r="H30" i="10"/>
  <c r="G30" i="10"/>
  <c r="F30" i="10"/>
  <c r="E30" i="10"/>
  <c r="D30" i="10"/>
  <c r="I29" i="10"/>
  <c r="H29" i="10"/>
  <c r="G29" i="10"/>
  <c r="F29" i="10"/>
  <c r="E29" i="10"/>
  <c r="D29" i="10"/>
  <c r="H28" i="10"/>
  <c r="G28" i="10"/>
  <c r="F28" i="10"/>
  <c r="E28" i="10"/>
  <c r="D28" i="10"/>
  <c r="I28" i="10"/>
  <c r="I27" i="10"/>
  <c r="H27" i="10"/>
  <c r="G27" i="10"/>
  <c r="F27" i="10"/>
  <c r="D27" i="10"/>
  <c r="E27" i="10"/>
  <c r="I26" i="10"/>
  <c r="H26" i="10"/>
  <c r="G26" i="10"/>
  <c r="F26" i="10"/>
  <c r="E26" i="10"/>
  <c r="D26" i="10"/>
  <c r="I25" i="10"/>
  <c r="H25" i="10"/>
  <c r="G25" i="10"/>
  <c r="F25" i="10"/>
  <c r="E25" i="10"/>
  <c r="D25" i="10"/>
  <c r="H24" i="10"/>
  <c r="G24" i="10"/>
  <c r="F24" i="10"/>
  <c r="E24" i="10"/>
  <c r="D24" i="10"/>
  <c r="I24" i="10"/>
  <c r="I23" i="10"/>
  <c r="H23" i="10"/>
  <c r="G23" i="10"/>
  <c r="F23" i="10"/>
  <c r="D23" i="10"/>
  <c r="E23" i="10"/>
  <c r="I22" i="10"/>
  <c r="H22" i="10"/>
  <c r="G22" i="10"/>
  <c r="F22" i="10"/>
  <c r="E22" i="10"/>
  <c r="D22" i="10"/>
  <c r="I21" i="10"/>
  <c r="H21" i="10"/>
  <c r="G21" i="10"/>
  <c r="F21" i="10"/>
  <c r="E21" i="10"/>
  <c r="D21" i="10"/>
  <c r="I20" i="10"/>
  <c r="H20" i="10"/>
  <c r="G20" i="10"/>
  <c r="F20" i="10"/>
  <c r="E20" i="10"/>
  <c r="D20" i="10"/>
  <c r="H19" i="10"/>
  <c r="G19" i="10"/>
  <c r="F19" i="10"/>
  <c r="E19" i="10"/>
  <c r="D19" i="10"/>
  <c r="I19" i="10"/>
  <c r="I18" i="10"/>
  <c r="H18" i="10"/>
  <c r="G18" i="10"/>
  <c r="F18" i="10"/>
  <c r="E18" i="10"/>
  <c r="D18" i="10"/>
  <c r="I17" i="10"/>
  <c r="H17" i="10"/>
  <c r="G17" i="10"/>
  <c r="F17" i="10"/>
  <c r="D17" i="10"/>
  <c r="E17" i="10"/>
  <c r="I16" i="10"/>
  <c r="H16" i="10"/>
  <c r="G16" i="10"/>
  <c r="F16" i="10"/>
  <c r="E16" i="10"/>
  <c r="D16" i="10"/>
  <c r="I15" i="10"/>
  <c r="H15" i="10"/>
  <c r="G15" i="10"/>
  <c r="F15" i="10"/>
  <c r="D15" i="10"/>
  <c r="E15" i="10"/>
  <c r="I14" i="10"/>
  <c r="H14" i="10"/>
  <c r="G14" i="10"/>
  <c r="F14" i="10"/>
  <c r="D14" i="10"/>
  <c r="E14" i="10"/>
  <c r="I13" i="10"/>
  <c r="H13" i="10"/>
  <c r="G13" i="10"/>
  <c r="F13" i="10"/>
  <c r="E13" i="10"/>
  <c r="D13" i="10"/>
  <c r="H12" i="10"/>
  <c r="G12" i="10"/>
  <c r="F12" i="10"/>
  <c r="E12" i="10"/>
  <c r="D12" i="10"/>
  <c r="I12" i="10"/>
  <c r="I11" i="10"/>
  <c r="H11" i="10"/>
  <c r="G11" i="10"/>
  <c r="F11" i="10"/>
  <c r="E11" i="10"/>
  <c r="D11" i="10"/>
  <c r="I10" i="10"/>
  <c r="H10" i="10"/>
  <c r="G10" i="10"/>
  <c r="F10" i="10"/>
  <c r="D10" i="10"/>
  <c r="E10" i="10"/>
  <c r="I9" i="10"/>
  <c r="H9" i="10"/>
  <c r="G9" i="10"/>
  <c r="F9" i="10"/>
  <c r="E9" i="10"/>
  <c r="D9" i="10"/>
  <c r="I8" i="10"/>
  <c r="H8" i="10"/>
  <c r="G8" i="10"/>
  <c r="F8" i="10"/>
  <c r="D8" i="10"/>
  <c r="E8" i="10"/>
  <c r="I7" i="10"/>
  <c r="H7" i="10"/>
  <c r="G7" i="10"/>
  <c r="F7" i="10"/>
  <c r="D7" i="10"/>
  <c r="E7" i="10"/>
  <c r="I6" i="10"/>
  <c r="H6" i="10"/>
  <c r="G6" i="10"/>
  <c r="F6" i="10"/>
  <c r="E6" i="10"/>
  <c r="D6" i="10"/>
  <c r="I5" i="10"/>
  <c r="H5" i="10"/>
  <c r="G5" i="10"/>
  <c r="F5" i="10"/>
  <c r="E5" i="10"/>
  <c r="D5" i="10"/>
  <c r="I4" i="10"/>
  <c r="H4" i="10"/>
  <c r="G4" i="10"/>
  <c r="F4" i="10"/>
  <c r="E4" i="10"/>
  <c r="D4" i="10"/>
  <c r="H3" i="10"/>
  <c r="G3" i="10"/>
  <c r="F3" i="10"/>
  <c r="E3" i="10"/>
  <c r="D3" i="10"/>
  <c r="I3" i="10"/>
  <c r="I2" i="10"/>
  <c r="H2" i="10"/>
  <c r="G2" i="10"/>
  <c r="F2" i="10"/>
  <c r="E2" i="10"/>
  <c r="D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2" i="9"/>
  <c r="F2" i="9"/>
  <c r="O11" i="10" l="1"/>
  <c r="N2" i="10"/>
  <c r="L11" i="10"/>
  <c r="P11" i="10"/>
  <c r="M9" i="10"/>
  <c r="Q10" i="10"/>
  <c r="N9" i="10"/>
  <c r="Q9" i="10"/>
  <c r="Q5" i="10"/>
  <c r="Q11" i="10"/>
  <c r="Q7" i="10"/>
  <c r="Q3" i="10"/>
  <c r="O12" i="10"/>
  <c r="M10" i="10"/>
  <c r="M3" i="10"/>
  <c r="L4" i="10"/>
  <c r="P4" i="10"/>
  <c r="O5" i="10"/>
  <c r="N6" i="10"/>
  <c r="M7" i="10"/>
  <c r="L8" i="10"/>
  <c r="P8" i="10"/>
  <c r="O9" i="10"/>
  <c r="N10" i="10"/>
  <c r="M11" i="10"/>
  <c r="L12" i="10"/>
  <c r="P12" i="10"/>
  <c r="O2" i="10"/>
  <c r="N3" i="10"/>
  <c r="M4" i="10"/>
  <c r="Q4" i="10"/>
  <c r="L5" i="10"/>
  <c r="P5" i="10"/>
  <c r="O6" i="10"/>
  <c r="N7" i="10"/>
  <c r="M8" i="10"/>
  <c r="Q8" i="10"/>
  <c r="L9" i="10"/>
  <c r="P9" i="10"/>
  <c r="O10" i="10"/>
  <c r="N11" i="10"/>
  <c r="M12" i="10"/>
  <c r="Q12" i="10"/>
  <c r="L2" i="10"/>
  <c r="P2" i="10"/>
  <c r="O3" i="10"/>
  <c r="N4" i="10"/>
  <c r="M5" i="10"/>
  <c r="L6" i="10"/>
  <c r="P6" i="10"/>
  <c r="O7" i="10"/>
  <c r="N8" i="10"/>
  <c r="L10" i="10"/>
  <c r="P10" i="10"/>
  <c r="N12" i="10"/>
  <c r="M2" i="10"/>
  <c r="Q2" i="10"/>
  <c r="L3" i="10"/>
  <c r="P3" i="10"/>
  <c r="O4" i="10"/>
  <c r="N5" i="10"/>
  <c r="M6" i="10"/>
  <c r="Q6" i="10"/>
  <c r="L7" i="10"/>
  <c r="P7" i="10"/>
  <c r="O8" i="10"/>
  <c r="J70" i="9"/>
  <c r="I70" i="9"/>
  <c r="H70" i="9"/>
  <c r="G70" i="9"/>
  <c r="F70" i="9"/>
  <c r="E70" i="9"/>
  <c r="J69" i="9"/>
  <c r="I69" i="9"/>
  <c r="H69" i="9"/>
  <c r="G69" i="9"/>
  <c r="F69" i="9"/>
  <c r="E69" i="9"/>
  <c r="J68" i="9"/>
  <c r="I68" i="9"/>
  <c r="H68" i="9"/>
  <c r="G68" i="9"/>
  <c r="F68" i="9"/>
  <c r="E68" i="9"/>
  <c r="J67" i="9"/>
  <c r="I67" i="9"/>
  <c r="H67" i="9"/>
  <c r="G67" i="9"/>
  <c r="F67" i="9"/>
  <c r="E67" i="9"/>
  <c r="J66" i="9"/>
  <c r="I66" i="9"/>
  <c r="H66" i="9"/>
  <c r="G66" i="9"/>
  <c r="F66" i="9"/>
  <c r="E66" i="9"/>
  <c r="J65" i="9"/>
  <c r="I65" i="9"/>
  <c r="H65" i="9"/>
  <c r="G65" i="9"/>
  <c r="F65" i="9"/>
  <c r="E65" i="9"/>
  <c r="J64" i="9"/>
  <c r="I64" i="9"/>
  <c r="H64" i="9"/>
  <c r="G64" i="9"/>
  <c r="F64" i="9"/>
  <c r="E64" i="9"/>
  <c r="J63" i="9"/>
  <c r="I63" i="9"/>
  <c r="H63" i="9"/>
  <c r="G63" i="9"/>
  <c r="F63" i="9"/>
  <c r="E63" i="9"/>
  <c r="J62" i="9"/>
  <c r="I62" i="9"/>
  <c r="H62" i="9"/>
  <c r="G62" i="9"/>
  <c r="F62" i="9"/>
  <c r="E62" i="9"/>
  <c r="J61" i="9"/>
  <c r="I61" i="9"/>
  <c r="H61" i="9"/>
  <c r="G61" i="9"/>
  <c r="F61" i="9"/>
  <c r="E61" i="9"/>
  <c r="J60" i="9"/>
  <c r="I60" i="9"/>
  <c r="H60" i="9"/>
  <c r="G60" i="9"/>
  <c r="F60" i="9"/>
  <c r="E60" i="9"/>
  <c r="J59" i="9"/>
  <c r="I59" i="9"/>
  <c r="H59" i="9"/>
  <c r="G59" i="9"/>
  <c r="F59" i="9"/>
  <c r="E59" i="9"/>
  <c r="J58" i="9"/>
  <c r="I58" i="9"/>
  <c r="H58" i="9"/>
  <c r="G58" i="9"/>
  <c r="F58" i="9"/>
  <c r="E58" i="9"/>
  <c r="J57" i="9"/>
  <c r="I57" i="9"/>
  <c r="H57" i="9"/>
  <c r="G57" i="9"/>
  <c r="F57" i="9"/>
  <c r="E57" i="9"/>
  <c r="J56" i="9"/>
  <c r="I56" i="9"/>
  <c r="H56" i="9"/>
  <c r="G56" i="9"/>
  <c r="F56" i="9"/>
  <c r="E56" i="9"/>
  <c r="J55" i="9"/>
  <c r="I55" i="9"/>
  <c r="H55" i="9"/>
  <c r="G55" i="9"/>
  <c r="F55" i="9"/>
  <c r="E55" i="9"/>
  <c r="J54" i="9"/>
  <c r="I54" i="9"/>
  <c r="H54" i="9"/>
  <c r="G54" i="9"/>
  <c r="F54" i="9"/>
  <c r="E54" i="9"/>
  <c r="J53" i="9"/>
  <c r="I53" i="9"/>
  <c r="H53" i="9"/>
  <c r="G53" i="9"/>
  <c r="F53" i="9"/>
  <c r="E53" i="9"/>
  <c r="J52" i="9"/>
  <c r="I52" i="9"/>
  <c r="H52" i="9"/>
  <c r="G52" i="9"/>
  <c r="F52" i="9"/>
  <c r="E52" i="9"/>
  <c r="J51" i="9"/>
  <c r="I51" i="9"/>
  <c r="H51" i="9"/>
  <c r="G51" i="9"/>
  <c r="F51" i="9"/>
  <c r="E51" i="9"/>
  <c r="J50" i="9"/>
  <c r="I50" i="9"/>
  <c r="H50" i="9"/>
  <c r="G50" i="9"/>
  <c r="F50" i="9"/>
  <c r="E50" i="9"/>
  <c r="J49" i="9"/>
  <c r="I49" i="9"/>
  <c r="H49" i="9"/>
  <c r="G49" i="9"/>
  <c r="F49" i="9"/>
  <c r="E49" i="9"/>
  <c r="J48" i="9"/>
  <c r="I48" i="9"/>
  <c r="H48" i="9"/>
  <c r="G48" i="9"/>
  <c r="F48" i="9"/>
  <c r="E48" i="9"/>
  <c r="J47" i="9"/>
  <c r="I47" i="9"/>
  <c r="H47" i="9"/>
  <c r="G47" i="9"/>
  <c r="F47" i="9"/>
  <c r="E47" i="9"/>
  <c r="J46" i="9"/>
  <c r="I46" i="9"/>
  <c r="H46" i="9"/>
  <c r="G46" i="9"/>
  <c r="F46" i="9"/>
  <c r="E46" i="9"/>
  <c r="J45" i="9"/>
  <c r="I45" i="9"/>
  <c r="H45" i="9"/>
  <c r="G45" i="9"/>
  <c r="F45" i="9"/>
  <c r="E45" i="9"/>
  <c r="J44" i="9"/>
  <c r="I44" i="9"/>
  <c r="H44" i="9"/>
  <c r="G44" i="9"/>
  <c r="F44" i="9"/>
  <c r="E44" i="9"/>
  <c r="J43" i="9"/>
  <c r="I43" i="9"/>
  <c r="H43" i="9"/>
  <c r="G43" i="9"/>
  <c r="F43" i="9"/>
  <c r="E43" i="9"/>
  <c r="J42" i="9"/>
  <c r="I42" i="9"/>
  <c r="H42" i="9"/>
  <c r="G42" i="9"/>
  <c r="F42" i="9"/>
  <c r="E42" i="9"/>
  <c r="J41" i="9"/>
  <c r="I41" i="9"/>
  <c r="H41" i="9"/>
  <c r="G41" i="9"/>
  <c r="F41" i="9"/>
  <c r="E41" i="9"/>
  <c r="J40" i="9"/>
  <c r="I40" i="9"/>
  <c r="H40" i="9"/>
  <c r="G40" i="9"/>
  <c r="F40" i="9"/>
  <c r="E40" i="9"/>
  <c r="J39" i="9"/>
  <c r="I39" i="9"/>
  <c r="H39" i="9"/>
  <c r="G39" i="9"/>
  <c r="F39" i="9"/>
  <c r="E39" i="9"/>
  <c r="J38" i="9"/>
  <c r="I38" i="9"/>
  <c r="H38" i="9"/>
  <c r="G38" i="9"/>
  <c r="F38" i="9"/>
  <c r="E38" i="9"/>
  <c r="J37" i="9"/>
  <c r="I37" i="9"/>
  <c r="H37" i="9"/>
  <c r="G37" i="9"/>
  <c r="F37" i="9"/>
  <c r="E37" i="9"/>
  <c r="J36" i="9"/>
  <c r="I36" i="9"/>
  <c r="H36" i="9"/>
  <c r="G36" i="9"/>
  <c r="F36" i="9"/>
  <c r="E36" i="9"/>
  <c r="J35" i="9"/>
  <c r="I35" i="9"/>
  <c r="H35" i="9"/>
  <c r="G35" i="9"/>
  <c r="F35" i="9"/>
  <c r="E35" i="9"/>
  <c r="J34" i="9"/>
  <c r="I34" i="9"/>
  <c r="H34" i="9"/>
  <c r="G34" i="9"/>
  <c r="F34" i="9"/>
  <c r="E34" i="9"/>
  <c r="J33" i="9"/>
  <c r="I33" i="9"/>
  <c r="H33" i="9"/>
  <c r="G33" i="9"/>
  <c r="F33" i="9"/>
  <c r="E33" i="9"/>
  <c r="J32" i="9"/>
  <c r="I32" i="9"/>
  <c r="H32" i="9"/>
  <c r="G32" i="9"/>
  <c r="F32" i="9"/>
  <c r="E32" i="9"/>
  <c r="J31" i="9"/>
  <c r="I31" i="9"/>
  <c r="H31" i="9"/>
  <c r="G31" i="9"/>
  <c r="F31" i="9"/>
  <c r="E31" i="9"/>
  <c r="J30" i="9"/>
  <c r="I30" i="9"/>
  <c r="H30" i="9"/>
  <c r="G30" i="9"/>
  <c r="F30" i="9"/>
  <c r="E30" i="9"/>
  <c r="J29" i="9"/>
  <c r="I29" i="9"/>
  <c r="H29" i="9"/>
  <c r="G29" i="9"/>
  <c r="F29" i="9"/>
  <c r="E29" i="9"/>
  <c r="J28" i="9"/>
  <c r="I28" i="9"/>
  <c r="H28" i="9"/>
  <c r="G28" i="9"/>
  <c r="F28" i="9"/>
  <c r="E28" i="9"/>
  <c r="J27" i="9"/>
  <c r="I27" i="9"/>
  <c r="H27" i="9"/>
  <c r="G27" i="9"/>
  <c r="F27" i="9"/>
  <c r="E27" i="9"/>
  <c r="J26" i="9"/>
  <c r="I26" i="9"/>
  <c r="H26" i="9"/>
  <c r="G26" i="9"/>
  <c r="F26" i="9"/>
  <c r="E26" i="9"/>
  <c r="J25" i="9"/>
  <c r="I25" i="9"/>
  <c r="H25" i="9"/>
  <c r="G25" i="9"/>
  <c r="F25" i="9"/>
  <c r="E25" i="9"/>
  <c r="J24" i="9"/>
  <c r="I24" i="9"/>
  <c r="H24" i="9"/>
  <c r="G24" i="9"/>
  <c r="F24" i="9"/>
  <c r="E24" i="9"/>
  <c r="J23" i="9"/>
  <c r="I23" i="9"/>
  <c r="H23" i="9"/>
  <c r="G23" i="9"/>
  <c r="F23" i="9"/>
  <c r="E23" i="9"/>
  <c r="J22" i="9"/>
  <c r="I22" i="9"/>
  <c r="H22" i="9"/>
  <c r="G22" i="9"/>
  <c r="F22" i="9"/>
  <c r="E22" i="9"/>
  <c r="J21" i="9"/>
  <c r="I21" i="9"/>
  <c r="H21" i="9"/>
  <c r="G21" i="9"/>
  <c r="F21" i="9"/>
  <c r="E21" i="9"/>
  <c r="J20" i="9"/>
  <c r="I20" i="9"/>
  <c r="H20" i="9"/>
  <c r="G20" i="9"/>
  <c r="F20" i="9"/>
  <c r="E20" i="9"/>
  <c r="J19" i="9"/>
  <c r="I19" i="9"/>
  <c r="H19" i="9"/>
  <c r="G19" i="9"/>
  <c r="F19" i="9"/>
  <c r="E19" i="9"/>
  <c r="J18" i="9"/>
  <c r="I18" i="9"/>
  <c r="H18" i="9"/>
  <c r="G18" i="9"/>
  <c r="F18" i="9"/>
  <c r="E18" i="9"/>
  <c r="J17" i="9"/>
  <c r="I17" i="9"/>
  <c r="H17" i="9"/>
  <c r="G17" i="9"/>
  <c r="F17" i="9"/>
  <c r="E17" i="9"/>
  <c r="J16" i="9"/>
  <c r="I16" i="9"/>
  <c r="H16" i="9"/>
  <c r="G16" i="9"/>
  <c r="F16" i="9"/>
  <c r="E16" i="9"/>
  <c r="J15" i="9"/>
  <c r="I15" i="9"/>
  <c r="H15" i="9"/>
  <c r="G15" i="9"/>
  <c r="F15" i="9"/>
  <c r="E15" i="9"/>
  <c r="J14" i="9"/>
  <c r="I14" i="9"/>
  <c r="H14" i="9"/>
  <c r="G14" i="9"/>
  <c r="F14" i="9"/>
  <c r="E14" i="9"/>
  <c r="J13" i="9"/>
  <c r="I13" i="9"/>
  <c r="H13" i="9"/>
  <c r="G13" i="9"/>
  <c r="F13" i="9"/>
  <c r="E13" i="9"/>
  <c r="J12" i="9"/>
  <c r="I12" i="9"/>
  <c r="H12" i="9"/>
  <c r="G12" i="9"/>
  <c r="F12" i="9"/>
  <c r="E12" i="9"/>
  <c r="J11" i="9"/>
  <c r="I11" i="9"/>
  <c r="H11" i="9"/>
  <c r="G11" i="9"/>
  <c r="F11" i="9"/>
  <c r="E11" i="9"/>
  <c r="J10" i="9"/>
  <c r="I10" i="9"/>
  <c r="H10" i="9"/>
  <c r="G10" i="9"/>
  <c r="F10" i="9"/>
  <c r="E10" i="9"/>
  <c r="J9" i="9"/>
  <c r="I9" i="9"/>
  <c r="H9" i="9"/>
  <c r="G9" i="9"/>
  <c r="F9" i="9"/>
  <c r="E9" i="9"/>
  <c r="J8" i="9"/>
  <c r="I8" i="9"/>
  <c r="H8" i="9"/>
  <c r="G8" i="9"/>
  <c r="F8" i="9"/>
  <c r="E8" i="9"/>
  <c r="J7" i="9"/>
  <c r="I7" i="9"/>
  <c r="H7" i="9"/>
  <c r="G7" i="9"/>
  <c r="F7" i="9"/>
  <c r="E7" i="9"/>
  <c r="J6" i="9"/>
  <c r="I6" i="9"/>
  <c r="H6" i="9"/>
  <c r="G6" i="9"/>
  <c r="F6" i="9"/>
  <c r="E6" i="9"/>
  <c r="J5" i="9"/>
  <c r="I5" i="9"/>
  <c r="H5" i="9"/>
  <c r="G5" i="9"/>
  <c r="F5" i="9"/>
  <c r="E5" i="9"/>
  <c r="J4" i="9"/>
  <c r="I4" i="9"/>
  <c r="H4" i="9"/>
  <c r="G4" i="9"/>
  <c r="F4" i="9"/>
  <c r="E4" i="9"/>
  <c r="J3" i="9"/>
  <c r="I3" i="9"/>
  <c r="Q2" i="9" s="1"/>
  <c r="H3" i="9"/>
  <c r="G3" i="9"/>
  <c r="F3" i="9"/>
  <c r="E3" i="9"/>
  <c r="J2" i="9"/>
  <c r="R12" i="9" s="1"/>
  <c r="I2" i="9"/>
  <c r="H2" i="9"/>
  <c r="P3" i="9" s="1"/>
  <c r="G2" i="9"/>
  <c r="N12" i="9"/>
  <c r="E2" i="9"/>
  <c r="D3" i="8"/>
  <c r="D4" i="8"/>
  <c r="D5" i="8"/>
  <c r="D6" i="8"/>
  <c r="D7" i="8"/>
  <c r="D8" i="8"/>
  <c r="C8" i="8" s="1"/>
  <c r="D9" i="8"/>
  <c r="G9" i="8" s="1"/>
  <c r="D10" i="8"/>
  <c r="D11" i="8"/>
  <c r="D12" i="8"/>
  <c r="C12" i="8" s="1"/>
  <c r="D13" i="8"/>
  <c r="C13" i="8" s="1"/>
  <c r="D14" i="8"/>
  <c r="D15" i="8"/>
  <c r="D16" i="8"/>
  <c r="F16" i="8" s="1"/>
  <c r="D17" i="8"/>
  <c r="C17" i="8" s="1"/>
  <c r="D18" i="8"/>
  <c r="D19" i="8"/>
  <c r="D20" i="8"/>
  <c r="D21" i="8"/>
  <c r="D22" i="8"/>
  <c r="D23" i="8"/>
  <c r="D24" i="8"/>
  <c r="C24" i="8" s="1"/>
  <c r="D25" i="8"/>
  <c r="G25" i="8" s="1"/>
  <c r="D26" i="8"/>
  <c r="D27" i="8"/>
  <c r="D28" i="8"/>
  <c r="C28" i="8" s="1"/>
  <c r="D29" i="8"/>
  <c r="C29" i="8" s="1"/>
  <c r="D30" i="8"/>
  <c r="D31" i="8"/>
  <c r="D32" i="8"/>
  <c r="G32" i="8" s="1"/>
  <c r="D33" i="8"/>
  <c r="C33" i="8" s="1"/>
  <c r="D34" i="8"/>
  <c r="D35" i="8"/>
  <c r="D36" i="8"/>
  <c r="J36" i="8" s="1"/>
  <c r="D37" i="8"/>
  <c r="K37" i="8" s="1"/>
  <c r="D38" i="8"/>
  <c r="D39" i="8"/>
  <c r="D40" i="8"/>
  <c r="C40" i="8" s="1"/>
  <c r="D41" i="8"/>
  <c r="K41" i="8" s="1"/>
  <c r="D42" i="8"/>
  <c r="D43" i="8"/>
  <c r="D44" i="8"/>
  <c r="C44" i="8" s="1"/>
  <c r="D45" i="8"/>
  <c r="C45" i="8" s="1"/>
  <c r="D46" i="8"/>
  <c r="D47" i="8"/>
  <c r="D48" i="8"/>
  <c r="D49" i="8"/>
  <c r="C49" i="8" s="1"/>
  <c r="D50" i="8"/>
  <c r="D51" i="8"/>
  <c r="D52" i="8"/>
  <c r="D53" i="8"/>
  <c r="G53" i="8" s="1"/>
  <c r="D54" i="8"/>
  <c r="D55" i="8"/>
  <c r="D56" i="8"/>
  <c r="C56" i="8" s="1"/>
  <c r="D57" i="8"/>
  <c r="C57" i="8" s="1"/>
  <c r="D58" i="8"/>
  <c r="D59" i="8"/>
  <c r="D60" i="8"/>
  <c r="F60" i="8" s="1"/>
  <c r="D61" i="8"/>
  <c r="C61" i="8" s="1"/>
  <c r="D62" i="8"/>
  <c r="D63" i="8"/>
  <c r="G63" i="8" s="1"/>
  <c r="D64" i="8"/>
  <c r="D65" i="8"/>
  <c r="C65" i="8" s="1"/>
  <c r="D66" i="8"/>
  <c r="D67" i="8"/>
  <c r="D68" i="8"/>
  <c r="D69" i="8"/>
  <c r="G69" i="8" s="1"/>
  <c r="D70" i="8"/>
  <c r="D2" i="8"/>
  <c r="K67" i="8"/>
  <c r="H64" i="8"/>
  <c r="C59" i="8"/>
  <c r="G55" i="8"/>
  <c r="K51" i="8"/>
  <c r="C47" i="8"/>
  <c r="C43" i="8"/>
  <c r="G39" i="8"/>
  <c r="C35" i="8"/>
  <c r="K31" i="8"/>
  <c r="G27" i="8"/>
  <c r="G23" i="8"/>
  <c r="K19" i="8"/>
  <c r="G15" i="8"/>
  <c r="F11" i="8"/>
  <c r="G7" i="8"/>
  <c r="K3" i="8"/>
  <c r="C2" i="8"/>
  <c r="C4" i="8"/>
  <c r="C5" i="8"/>
  <c r="C6" i="8"/>
  <c r="C10" i="8"/>
  <c r="C14" i="8"/>
  <c r="C16" i="8"/>
  <c r="C18" i="8"/>
  <c r="C20" i="8"/>
  <c r="C21" i="8"/>
  <c r="C22" i="8"/>
  <c r="C26" i="8"/>
  <c r="C30" i="8"/>
  <c r="C32" i="8"/>
  <c r="C34" i="8"/>
  <c r="C36" i="8"/>
  <c r="C37" i="8"/>
  <c r="C38" i="8"/>
  <c r="C42" i="8"/>
  <c r="C46" i="8"/>
  <c r="C48" i="8"/>
  <c r="C50" i="8"/>
  <c r="C52" i="8"/>
  <c r="C53" i="8"/>
  <c r="C54" i="8"/>
  <c r="C58" i="8"/>
  <c r="C62" i="8"/>
  <c r="C64" i="8"/>
  <c r="C66" i="8"/>
  <c r="C68" i="8"/>
  <c r="C69" i="8"/>
  <c r="C70" i="8"/>
  <c r="K70" i="8"/>
  <c r="J70" i="8"/>
  <c r="I70" i="8"/>
  <c r="H70" i="8"/>
  <c r="G70" i="8"/>
  <c r="F70" i="8"/>
  <c r="K69" i="8"/>
  <c r="J69" i="8"/>
  <c r="I69" i="8"/>
  <c r="H69" i="8"/>
  <c r="F69" i="8"/>
  <c r="K68" i="8"/>
  <c r="J68" i="8"/>
  <c r="I68" i="8"/>
  <c r="H68" i="8"/>
  <c r="G68" i="8"/>
  <c r="F68" i="8"/>
  <c r="J67" i="8"/>
  <c r="I67" i="8"/>
  <c r="H67" i="8"/>
  <c r="G67" i="8"/>
  <c r="F67" i="8"/>
  <c r="K66" i="8"/>
  <c r="J66" i="8"/>
  <c r="I66" i="8"/>
  <c r="H66" i="8"/>
  <c r="G66" i="8"/>
  <c r="F66" i="8"/>
  <c r="J65" i="8"/>
  <c r="I65" i="8"/>
  <c r="H65" i="8"/>
  <c r="G65" i="8"/>
  <c r="F65" i="8"/>
  <c r="K64" i="8"/>
  <c r="J64" i="8"/>
  <c r="I64" i="8"/>
  <c r="G64" i="8"/>
  <c r="F64" i="8"/>
  <c r="K63" i="8"/>
  <c r="J63" i="8"/>
  <c r="I63" i="8"/>
  <c r="H63" i="8"/>
  <c r="F63" i="8"/>
  <c r="K62" i="8"/>
  <c r="J62" i="8"/>
  <c r="I62" i="8"/>
  <c r="H62" i="8"/>
  <c r="G62" i="8"/>
  <c r="F62" i="8"/>
  <c r="K61" i="8"/>
  <c r="J61" i="8"/>
  <c r="I61" i="8"/>
  <c r="H61" i="8"/>
  <c r="F61" i="8"/>
  <c r="K60" i="8"/>
  <c r="J60" i="8"/>
  <c r="I60" i="8"/>
  <c r="H60" i="8"/>
  <c r="G60" i="8"/>
  <c r="K59" i="8"/>
  <c r="J59" i="8"/>
  <c r="I59" i="8"/>
  <c r="H59" i="8"/>
  <c r="G59" i="8"/>
  <c r="F59" i="8"/>
  <c r="K58" i="8"/>
  <c r="J58" i="8"/>
  <c r="I58" i="8"/>
  <c r="H58" i="8"/>
  <c r="G58" i="8"/>
  <c r="F58" i="8"/>
  <c r="J57" i="8"/>
  <c r="I57" i="8"/>
  <c r="H57" i="8"/>
  <c r="G57" i="8"/>
  <c r="F57" i="8"/>
  <c r="K56" i="8"/>
  <c r="I56" i="8"/>
  <c r="H56" i="8"/>
  <c r="G56" i="8"/>
  <c r="F56" i="8"/>
  <c r="K55" i="8"/>
  <c r="J55" i="8"/>
  <c r="I55" i="8"/>
  <c r="H55" i="8"/>
  <c r="F55" i="8"/>
  <c r="K54" i="8"/>
  <c r="J54" i="8"/>
  <c r="I54" i="8"/>
  <c r="H54" i="8"/>
  <c r="G54" i="8"/>
  <c r="F54" i="8"/>
  <c r="K53" i="8"/>
  <c r="J53" i="8"/>
  <c r="I53" i="8"/>
  <c r="H53" i="8"/>
  <c r="F53" i="8"/>
  <c r="K52" i="8"/>
  <c r="J52" i="8"/>
  <c r="I52" i="8"/>
  <c r="H52" i="8"/>
  <c r="G52" i="8"/>
  <c r="F52" i="8"/>
  <c r="J51" i="8"/>
  <c r="I51" i="8"/>
  <c r="H51" i="8"/>
  <c r="G51" i="8"/>
  <c r="F51" i="8"/>
  <c r="K50" i="8"/>
  <c r="J50" i="8"/>
  <c r="I50" i="8"/>
  <c r="H50" i="8"/>
  <c r="G50" i="8"/>
  <c r="F50" i="8"/>
  <c r="K49" i="8"/>
  <c r="J49" i="8"/>
  <c r="I49" i="8"/>
  <c r="H49" i="8"/>
  <c r="F49" i="8"/>
  <c r="K48" i="8"/>
  <c r="J48" i="8"/>
  <c r="I48" i="8"/>
  <c r="H48" i="8"/>
  <c r="G48" i="8"/>
  <c r="F48" i="8"/>
  <c r="K47" i="8"/>
  <c r="J47" i="8"/>
  <c r="I47" i="8"/>
  <c r="H47" i="8"/>
  <c r="G47" i="8"/>
  <c r="F47" i="8"/>
  <c r="K46" i="8"/>
  <c r="J46" i="8"/>
  <c r="I46" i="8"/>
  <c r="H46" i="8"/>
  <c r="G46" i="8"/>
  <c r="F46" i="8"/>
  <c r="J45" i="8"/>
  <c r="I45" i="8"/>
  <c r="H45" i="8"/>
  <c r="G45" i="8"/>
  <c r="F45" i="8"/>
  <c r="K44" i="8"/>
  <c r="J44" i="8"/>
  <c r="I44" i="8"/>
  <c r="H44" i="8"/>
  <c r="G44" i="8"/>
  <c r="F44" i="8"/>
  <c r="K43" i="8"/>
  <c r="J43" i="8"/>
  <c r="I43" i="8"/>
  <c r="H43" i="8"/>
  <c r="G43" i="8"/>
  <c r="F43" i="8"/>
  <c r="K42" i="8"/>
  <c r="J42" i="8"/>
  <c r="I42" i="8"/>
  <c r="H42" i="8"/>
  <c r="G42" i="8"/>
  <c r="F42" i="8"/>
  <c r="J41" i="8"/>
  <c r="I41" i="8"/>
  <c r="H41" i="8"/>
  <c r="G41" i="8"/>
  <c r="F41" i="8"/>
  <c r="K40" i="8"/>
  <c r="J40" i="8"/>
  <c r="H40" i="8"/>
  <c r="G40" i="8"/>
  <c r="F40" i="8"/>
  <c r="K39" i="8"/>
  <c r="J39" i="8"/>
  <c r="I39" i="8"/>
  <c r="H39" i="8"/>
  <c r="F39" i="8"/>
  <c r="K38" i="8"/>
  <c r="J38" i="8"/>
  <c r="I38" i="8"/>
  <c r="H38" i="8"/>
  <c r="G38" i="8"/>
  <c r="F38" i="8"/>
  <c r="J37" i="8"/>
  <c r="I37" i="8"/>
  <c r="H37" i="8"/>
  <c r="G37" i="8"/>
  <c r="F37" i="8"/>
  <c r="K36" i="8"/>
  <c r="I36" i="8"/>
  <c r="H36" i="8"/>
  <c r="G36" i="8"/>
  <c r="F36" i="8"/>
  <c r="K35" i="8"/>
  <c r="J35" i="8"/>
  <c r="I35" i="8"/>
  <c r="H35" i="8"/>
  <c r="G35" i="8"/>
  <c r="F35" i="8"/>
  <c r="K34" i="8"/>
  <c r="J34" i="8"/>
  <c r="I34" i="8"/>
  <c r="H34" i="8"/>
  <c r="G34" i="8"/>
  <c r="F34" i="8"/>
  <c r="K33" i="8"/>
  <c r="J33" i="8"/>
  <c r="I33" i="8"/>
  <c r="H33" i="8"/>
  <c r="G33" i="8"/>
  <c r="F33" i="8"/>
  <c r="K32" i="8"/>
  <c r="J32" i="8"/>
  <c r="I32" i="8"/>
  <c r="H32" i="8"/>
  <c r="F32" i="8"/>
  <c r="J31" i="8"/>
  <c r="I31" i="8"/>
  <c r="H31" i="8"/>
  <c r="G31" i="8"/>
  <c r="F31" i="8"/>
  <c r="K30" i="8"/>
  <c r="J30" i="8"/>
  <c r="I30" i="8"/>
  <c r="H30" i="8"/>
  <c r="G30" i="8"/>
  <c r="F30" i="8"/>
  <c r="K29" i="8"/>
  <c r="J29" i="8"/>
  <c r="I29" i="8"/>
  <c r="H29" i="8"/>
  <c r="F29" i="8"/>
  <c r="K28" i="8"/>
  <c r="J28" i="8"/>
  <c r="I28" i="8"/>
  <c r="H28" i="8"/>
  <c r="G28" i="8"/>
  <c r="F28" i="8"/>
  <c r="K27" i="8"/>
  <c r="J27" i="8"/>
  <c r="I27" i="8"/>
  <c r="H27" i="8"/>
  <c r="F27" i="8"/>
  <c r="K26" i="8"/>
  <c r="J26" i="8"/>
  <c r="I26" i="8"/>
  <c r="H26" i="8"/>
  <c r="G26" i="8"/>
  <c r="F26" i="8"/>
  <c r="K25" i="8"/>
  <c r="J25" i="8"/>
  <c r="I25" i="8"/>
  <c r="H25" i="8"/>
  <c r="F25" i="8"/>
  <c r="K24" i="8"/>
  <c r="J24" i="8"/>
  <c r="I24" i="8"/>
  <c r="H24" i="8"/>
  <c r="G24" i="8"/>
  <c r="F24" i="8"/>
  <c r="K23" i="8"/>
  <c r="J23" i="8"/>
  <c r="I23" i="8"/>
  <c r="H23" i="8"/>
  <c r="F23" i="8"/>
  <c r="K22" i="8"/>
  <c r="J22" i="8"/>
  <c r="I22" i="8"/>
  <c r="H22" i="8"/>
  <c r="G22" i="8"/>
  <c r="F22" i="8"/>
  <c r="K21" i="8"/>
  <c r="J21" i="8"/>
  <c r="I21" i="8"/>
  <c r="H21" i="8"/>
  <c r="G21" i="8"/>
  <c r="F21" i="8"/>
  <c r="K20" i="8"/>
  <c r="J20" i="8"/>
  <c r="I20" i="8"/>
  <c r="H20" i="8"/>
  <c r="G20" i="8"/>
  <c r="F20" i="8"/>
  <c r="J19" i="8"/>
  <c r="I19" i="8"/>
  <c r="H19" i="8"/>
  <c r="G19" i="8"/>
  <c r="F19" i="8"/>
  <c r="K18" i="8"/>
  <c r="J18" i="8"/>
  <c r="I18" i="8"/>
  <c r="H18" i="8"/>
  <c r="G18" i="8"/>
  <c r="F18" i="8"/>
  <c r="K17" i="8"/>
  <c r="J17" i="8"/>
  <c r="I17" i="8"/>
  <c r="H17" i="8"/>
  <c r="G17" i="8"/>
  <c r="F17" i="8"/>
  <c r="K16" i="8"/>
  <c r="J16" i="8"/>
  <c r="I16" i="8"/>
  <c r="H16" i="8"/>
  <c r="G16" i="8"/>
  <c r="K15" i="8"/>
  <c r="J15" i="8"/>
  <c r="I15" i="8"/>
  <c r="H15" i="8"/>
  <c r="F15" i="8"/>
  <c r="K14" i="8"/>
  <c r="J14" i="8"/>
  <c r="I14" i="8"/>
  <c r="H14" i="8"/>
  <c r="G14" i="8"/>
  <c r="F14" i="8"/>
  <c r="K13" i="8"/>
  <c r="J13" i="8"/>
  <c r="I13" i="8"/>
  <c r="H13" i="8"/>
  <c r="F13" i="8"/>
  <c r="K12" i="8"/>
  <c r="J12" i="8"/>
  <c r="I12" i="8"/>
  <c r="H12" i="8"/>
  <c r="G12" i="8"/>
  <c r="F12" i="8"/>
  <c r="K11" i="8"/>
  <c r="J11" i="8"/>
  <c r="I11" i="8"/>
  <c r="H11" i="8"/>
  <c r="G11" i="8"/>
  <c r="K10" i="8"/>
  <c r="J10" i="8"/>
  <c r="I10" i="8"/>
  <c r="H10" i="8"/>
  <c r="G10" i="8"/>
  <c r="F10" i="8"/>
  <c r="K9" i="8"/>
  <c r="J9" i="8"/>
  <c r="I9" i="8"/>
  <c r="H9" i="8"/>
  <c r="F9" i="8"/>
  <c r="K8" i="8"/>
  <c r="J8" i="8"/>
  <c r="I8" i="8"/>
  <c r="H8" i="8"/>
  <c r="G8" i="8"/>
  <c r="F8" i="8"/>
  <c r="K7" i="8"/>
  <c r="J7" i="8"/>
  <c r="I7" i="8"/>
  <c r="H7" i="8"/>
  <c r="F7" i="8"/>
  <c r="K6" i="8"/>
  <c r="J6" i="8"/>
  <c r="I6" i="8"/>
  <c r="H6" i="8"/>
  <c r="G6" i="8"/>
  <c r="F6" i="8"/>
  <c r="K5" i="8"/>
  <c r="J5" i="8"/>
  <c r="I5" i="8"/>
  <c r="H5" i="8"/>
  <c r="G5" i="8"/>
  <c r="F5" i="8"/>
  <c r="K4" i="8"/>
  <c r="J4" i="8"/>
  <c r="I4" i="8"/>
  <c r="H4" i="8"/>
  <c r="G4" i="8"/>
  <c r="F4" i="8"/>
  <c r="J3" i="8"/>
  <c r="I3" i="8"/>
  <c r="H3" i="8"/>
  <c r="G3" i="8"/>
  <c r="F3" i="8"/>
  <c r="K2" i="8"/>
  <c r="J2" i="8"/>
  <c r="I2" i="8"/>
  <c r="H2" i="8"/>
  <c r="G2" i="8"/>
  <c r="F2" i="8"/>
  <c r="N13" i="10" l="1"/>
  <c r="N17" i="10" s="1"/>
  <c r="M13" i="10"/>
  <c r="M17" i="10" s="1"/>
  <c r="L13" i="10"/>
  <c r="L17" i="10" s="1"/>
  <c r="O13" i="10"/>
  <c r="O17" i="10" s="1"/>
  <c r="Q13" i="10"/>
  <c r="Q17" i="10" s="1"/>
  <c r="P13" i="10"/>
  <c r="P17" i="10" s="1"/>
  <c r="M12" i="9"/>
  <c r="Q12" i="9"/>
  <c r="M5" i="9"/>
  <c r="M8" i="9"/>
  <c r="M11" i="9"/>
  <c r="O12" i="9"/>
  <c r="M2" i="9"/>
  <c r="M4" i="9"/>
  <c r="M6" i="9"/>
  <c r="M10" i="9"/>
  <c r="Q3" i="9"/>
  <c r="P12" i="9"/>
  <c r="P2" i="9"/>
  <c r="M3" i="9"/>
  <c r="M7" i="9"/>
  <c r="M9" i="9"/>
  <c r="Q4" i="9"/>
  <c r="Q5" i="9"/>
  <c r="Q6" i="9"/>
  <c r="Q7" i="9"/>
  <c r="Q8" i="9"/>
  <c r="Q9" i="9"/>
  <c r="Q10" i="9"/>
  <c r="Q11" i="9"/>
  <c r="O2" i="9"/>
  <c r="O3" i="9"/>
  <c r="O4" i="9"/>
  <c r="O5" i="9"/>
  <c r="O6" i="9"/>
  <c r="O7" i="9"/>
  <c r="O8" i="9"/>
  <c r="O9" i="9"/>
  <c r="O10" i="9"/>
  <c r="O11" i="9"/>
  <c r="P4" i="9"/>
  <c r="P5" i="9"/>
  <c r="P6" i="9"/>
  <c r="P7" i="9"/>
  <c r="P8" i="9"/>
  <c r="P9" i="9"/>
  <c r="P10" i="9"/>
  <c r="P11" i="9"/>
  <c r="N2" i="9"/>
  <c r="R2" i="9"/>
  <c r="N3" i="9"/>
  <c r="R3" i="9"/>
  <c r="N4" i="9"/>
  <c r="R4" i="9"/>
  <c r="N5" i="9"/>
  <c r="R5" i="9"/>
  <c r="N6" i="9"/>
  <c r="R6" i="9"/>
  <c r="N7" i="9"/>
  <c r="R7" i="9"/>
  <c r="N8" i="9"/>
  <c r="R8" i="9"/>
  <c r="N9" i="9"/>
  <c r="R9" i="9"/>
  <c r="N10" i="9"/>
  <c r="R10" i="9"/>
  <c r="N11" i="9"/>
  <c r="R11" i="9"/>
  <c r="K57" i="8"/>
  <c r="G61" i="8"/>
  <c r="C41" i="8"/>
  <c r="C25" i="8"/>
  <c r="C9" i="8"/>
  <c r="I40" i="8"/>
  <c r="K45" i="8"/>
  <c r="T12" i="8" s="1"/>
  <c r="G49" i="8"/>
  <c r="K65" i="8"/>
  <c r="C60" i="8"/>
  <c r="G13" i="8"/>
  <c r="P2" i="8" s="1"/>
  <c r="G29" i="8"/>
  <c r="J56" i="8"/>
  <c r="S12" i="8" s="1"/>
  <c r="C67" i="8"/>
  <c r="C63" i="8"/>
  <c r="C55" i="8"/>
  <c r="C51" i="8"/>
  <c r="C39" i="8"/>
  <c r="C31" i="8"/>
  <c r="C27" i="8"/>
  <c r="C23" i="8"/>
  <c r="C19" i="8"/>
  <c r="C15" i="8"/>
  <c r="C11" i="8"/>
  <c r="C7" i="8"/>
  <c r="C3" i="8"/>
  <c r="R3" i="8"/>
  <c r="S2" i="8"/>
  <c r="O12" i="8"/>
  <c r="R7" i="8"/>
  <c r="R12" i="8"/>
  <c r="R10" i="8"/>
  <c r="Q12" i="8"/>
  <c r="R2" i="8"/>
  <c r="O3" i="8"/>
  <c r="S5" i="8"/>
  <c r="R6" i="8"/>
  <c r="O7" i="8"/>
  <c r="R11" i="8"/>
  <c r="O4" i="8"/>
  <c r="S3" i="8"/>
  <c r="R4" i="8"/>
  <c r="O5" i="8"/>
  <c r="S7" i="8"/>
  <c r="R8" i="8"/>
  <c r="R9" i="8"/>
  <c r="S6" i="8"/>
  <c r="O8" i="8"/>
  <c r="P12" i="8"/>
  <c r="O2" i="8"/>
  <c r="S4" i="8"/>
  <c r="R5" i="8"/>
  <c r="O6" i="8"/>
  <c r="S8" i="8"/>
  <c r="P4" i="8"/>
  <c r="T5" i="8"/>
  <c r="Q2" i="8"/>
  <c r="Q3" i="8"/>
  <c r="Q4" i="8"/>
  <c r="Q5" i="8"/>
  <c r="Q6" i="8"/>
  <c r="Q7" i="8"/>
  <c r="Q8" i="8"/>
  <c r="Q9" i="8"/>
  <c r="Q10" i="8"/>
  <c r="Q11" i="8"/>
  <c r="O9" i="8"/>
  <c r="S9" i="8"/>
  <c r="O10" i="8"/>
  <c r="S10" i="8"/>
  <c r="O11" i="8"/>
  <c r="S11" i="8"/>
  <c r="P3" i="8"/>
  <c r="T4" i="8"/>
  <c r="P7" i="8"/>
  <c r="T7" i="8"/>
  <c r="P9" i="8"/>
  <c r="T9" i="8"/>
  <c r="P11" i="8"/>
  <c r="T11" i="8"/>
  <c r="M20" i="6"/>
  <c r="I70" i="7"/>
  <c r="H70" i="7"/>
  <c r="G70" i="7"/>
  <c r="F70" i="7"/>
  <c r="E70" i="7"/>
  <c r="D70" i="7"/>
  <c r="I69" i="7"/>
  <c r="H69" i="7"/>
  <c r="G69" i="7"/>
  <c r="F69" i="7"/>
  <c r="E69" i="7"/>
  <c r="D69" i="7"/>
  <c r="I68" i="7"/>
  <c r="H68" i="7"/>
  <c r="G68" i="7"/>
  <c r="F68" i="7"/>
  <c r="E68" i="7"/>
  <c r="D68" i="7"/>
  <c r="I67" i="7"/>
  <c r="H67" i="7"/>
  <c r="G67" i="7"/>
  <c r="F67" i="7"/>
  <c r="E67" i="7"/>
  <c r="D67" i="7"/>
  <c r="I66" i="7"/>
  <c r="H66" i="7"/>
  <c r="G66" i="7"/>
  <c r="F66" i="7"/>
  <c r="E66" i="7"/>
  <c r="D66" i="7"/>
  <c r="I65" i="7"/>
  <c r="H65" i="7"/>
  <c r="G65" i="7"/>
  <c r="F65" i="7"/>
  <c r="E65" i="7"/>
  <c r="D65" i="7"/>
  <c r="I64" i="7"/>
  <c r="H64" i="7"/>
  <c r="G64" i="7"/>
  <c r="F64" i="7"/>
  <c r="E64" i="7"/>
  <c r="D64" i="7"/>
  <c r="I63" i="7"/>
  <c r="H63" i="7"/>
  <c r="G63" i="7"/>
  <c r="F63" i="7"/>
  <c r="E63" i="7"/>
  <c r="D63" i="7"/>
  <c r="I62" i="7"/>
  <c r="H62" i="7"/>
  <c r="G62" i="7"/>
  <c r="F62" i="7"/>
  <c r="E62" i="7"/>
  <c r="D62" i="7"/>
  <c r="I61" i="7"/>
  <c r="H61" i="7"/>
  <c r="G61" i="7"/>
  <c r="F61" i="7"/>
  <c r="E61" i="7"/>
  <c r="D61" i="7"/>
  <c r="I60" i="7"/>
  <c r="H60" i="7"/>
  <c r="G60" i="7"/>
  <c r="F60" i="7"/>
  <c r="E60" i="7"/>
  <c r="D60" i="7"/>
  <c r="I59" i="7"/>
  <c r="H59" i="7"/>
  <c r="G59" i="7"/>
  <c r="F59" i="7"/>
  <c r="E59" i="7"/>
  <c r="D59" i="7"/>
  <c r="I58" i="7"/>
  <c r="H58" i="7"/>
  <c r="G58" i="7"/>
  <c r="F58" i="7"/>
  <c r="E58" i="7"/>
  <c r="D58" i="7"/>
  <c r="I57" i="7"/>
  <c r="H57" i="7"/>
  <c r="G57" i="7"/>
  <c r="F57" i="7"/>
  <c r="E57" i="7"/>
  <c r="D57" i="7"/>
  <c r="I56" i="7"/>
  <c r="H56" i="7"/>
  <c r="G56" i="7"/>
  <c r="F56" i="7"/>
  <c r="E56" i="7"/>
  <c r="D56" i="7"/>
  <c r="I55" i="7"/>
  <c r="H55" i="7"/>
  <c r="G55" i="7"/>
  <c r="F55" i="7"/>
  <c r="E55" i="7"/>
  <c r="D55" i="7"/>
  <c r="I54" i="7"/>
  <c r="H54" i="7"/>
  <c r="G54" i="7"/>
  <c r="F54" i="7"/>
  <c r="E54" i="7"/>
  <c r="D54" i="7"/>
  <c r="I53" i="7"/>
  <c r="H53" i="7"/>
  <c r="G53" i="7"/>
  <c r="F53" i="7"/>
  <c r="E53" i="7"/>
  <c r="D53" i="7"/>
  <c r="I52" i="7"/>
  <c r="H52" i="7"/>
  <c r="G52" i="7"/>
  <c r="F52" i="7"/>
  <c r="E52" i="7"/>
  <c r="D52" i="7"/>
  <c r="I51" i="7"/>
  <c r="H51" i="7"/>
  <c r="G51" i="7"/>
  <c r="F51" i="7"/>
  <c r="E51" i="7"/>
  <c r="D51" i="7"/>
  <c r="I50" i="7"/>
  <c r="H50" i="7"/>
  <c r="G50" i="7"/>
  <c r="F50" i="7"/>
  <c r="E50" i="7"/>
  <c r="D50" i="7"/>
  <c r="I49" i="7"/>
  <c r="H49" i="7"/>
  <c r="G49" i="7"/>
  <c r="F49" i="7"/>
  <c r="E49" i="7"/>
  <c r="D49" i="7"/>
  <c r="I48" i="7"/>
  <c r="H48" i="7"/>
  <c r="G48" i="7"/>
  <c r="F48" i="7"/>
  <c r="E48" i="7"/>
  <c r="D48" i="7"/>
  <c r="I47" i="7"/>
  <c r="H47" i="7"/>
  <c r="G47" i="7"/>
  <c r="F47" i="7"/>
  <c r="E47" i="7"/>
  <c r="D47" i="7"/>
  <c r="I46" i="7"/>
  <c r="H46" i="7"/>
  <c r="G46" i="7"/>
  <c r="F46" i="7"/>
  <c r="E46" i="7"/>
  <c r="D46" i="7"/>
  <c r="I45" i="7"/>
  <c r="H45" i="7"/>
  <c r="G45" i="7"/>
  <c r="F45" i="7"/>
  <c r="E45" i="7"/>
  <c r="D45" i="7"/>
  <c r="I44" i="7"/>
  <c r="H44" i="7"/>
  <c r="G44" i="7"/>
  <c r="F44" i="7"/>
  <c r="E44" i="7"/>
  <c r="D44" i="7"/>
  <c r="I43" i="7"/>
  <c r="H43" i="7"/>
  <c r="G43" i="7"/>
  <c r="F43" i="7"/>
  <c r="E43" i="7"/>
  <c r="D43" i="7"/>
  <c r="I42" i="7"/>
  <c r="H42" i="7"/>
  <c r="G42" i="7"/>
  <c r="F42" i="7"/>
  <c r="E42" i="7"/>
  <c r="D42" i="7"/>
  <c r="I41" i="7"/>
  <c r="H41" i="7"/>
  <c r="G41" i="7"/>
  <c r="F41" i="7"/>
  <c r="E41" i="7"/>
  <c r="D41" i="7"/>
  <c r="I40" i="7"/>
  <c r="H40" i="7"/>
  <c r="G40" i="7"/>
  <c r="F40" i="7"/>
  <c r="E40" i="7"/>
  <c r="D40" i="7"/>
  <c r="I39" i="7"/>
  <c r="H39" i="7"/>
  <c r="G39" i="7"/>
  <c r="F39" i="7"/>
  <c r="E39" i="7"/>
  <c r="D39" i="7"/>
  <c r="I38" i="7"/>
  <c r="H38" i="7"/>
  <c r="G38" i="7"/>
  <c r="F38" i="7"/>
  <c r="E38" i="7"/>
  <c r="D38" i="7"/>
  <c r="I37" i="7"/>
  <c r="H37" i="7"/>
  <c r="G37" i="7"/>
  <c r="F37" i="7"/>
  <c r="E37" i="7"/>
  <c r="D37" i="7"/>
  <c r="I36" i="7"/>
  <c r="H36" i="7"/>
  <c r="G36" i="7"/>
  <c r="F36" i="7"/>
  <c r="E36" i="7"/>
  <c r="D36" i="7"/>
  <c r="I35" i="7"/>
  <c r="H35" i="7"/>
  <c r="G35" i="7"/>
  <c r="F35" i="7"/>
  <c r="E35" i="7"/>
  <c r="D35" i="7"/>
  <c r="I34" i="7"/>
  <c r="H34" i="7"/>
  <c r="G34" i="7"/>
  <c r="F34" i="7"/>
  <c r="E34" i="7"/>
  <c r="D34" i="7"/>
  <c r="I33" i="7"/>
  <c r="H33" i="7"/>
  <c r="G33" i="7"/>
  <c r="F33" i="7"/>
  <c r="E33" i="7"/>
  <c r="D33" i="7"/>
  <c r="I32" i="7"/>
  <c r="H32" i="7"/>
  <c r="G32" i="7"/>
  <c r="F32" i="7"/>
  <c r="E32" i="7"/>
  <c r="D32" i="7"/>
  <c r="I31" i="7"/>
  <c r="H31" i="7"/>
  <c r="G31" i="7"/>
  <c r="F31" i="7"/>
  <c r="E31" i="7"/>
  <c r="D31" i="7"/>
  <c r="K30" i="7"/>
  <c r="I30" i="7"/>
  <c r="H30" i="7"/>
  <c r="G30" i="7"/>
  <c r="F30" i="7"/>
  <c r="E30" i="7"/>
  <c r="D30" i="7"/>
  <c r="K29" i="7"/>
  <c r="I29" i="7"/>
  <c r="H29" i="7"/>
  <c r="G29" i="7"/>
  <c r="F29" i="7"/>
  <c r="E29" i="7"/>
  <c r="D29" i="7"/>
  <c r="I28" i="7"/>
  <c r="H28" i="7"/>
  <c r="G28" i="7"/>
  <c r="F28" i="7"/>
  <c r="E28" i="7"/>
  <c r="D28" i="7"/>
  <c r="I27" i="7"/>
  <c r="H27" i="7"/>
  <c r="G27" i="7"/>
  <c r="F27" i="7"/>
  <c r="E27" i="7"/>
  <c r="D27" i="7"/>
  <c r="I26" i="7"/>
  <c r="H26" i="7"/>
  <c r="G26" i="7"/>
  <c r="F26" i="7"/>
  <c r="E26" i="7"/>
  <c r="D26" i="7"/>
  <c r="I25" i="7"/>
  <c r="H25" i="7"/>
  <c r="G25" i="7"/>
  <c r="F25" i="7"/>
  <c r="E25" i="7"/>
  <c r="D25" i="7"/>
  <c r="I24" i="7"/>
  <c r="H24" i="7"/>
  <c r="G24" i="7"/>
  <c r="F24" i="7"/>
  <c r="E24" i="7"/>
  <c r="D24" i="7"/>
  <c r="I23" i="7"/>
  <c r="H23" i="7"/>
  <c r="G23" i="7"/>
  <c r="F23" i="7"/>
  <c r="E23" i="7"/>
  <c r="D23" i="7"/>
  <c r="I22" i="7"/>
  <c r="H22" i="7"/>
  <c r="G22" i="7"/>
  <c r="F22" i="7"/>
  <c r="E22" i="7"/>
  <c r="D22" i="7"/>
  <c r="I21" i="7"/>
  <c r="H21" i="7"/>
  <c r="G21" i="7"/>
  <c r="F21" i="7"/>
  <c r="E21" i="7"/>
  <c r="D21" i="7"/>
  <c r="I20" i="7"/>
  <c r="H20" i="7"/>
  <c r="G20" i="7"/>
  <c r="F20" i="7"/>
  <c r="E20" i="7"/>
  <c r="D20" i="7"/>
  <c r="I19" i="7"/>
  <c r="H19" i="7"/>
  <c r="G19" i="7"/>
  <c r="F19" i="7"/>
  <c r="E19" i="7"/>
  <c r="D19" i="7"/>
  <c r="I18" i="7"/>
  <c r="H18" i="7"/>
  <c r="G18" i="7"/>
  <c r="F18" i="7"/>
  <c r="E18" i="7"/>
  <c r="D18" i="7"/>
  <c r="I2" i="7"/>
  <c r="Q4" i="7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Q2" i="7"/>
  <c r="Q6" i="7"/>
  <c r="Q10" i="7"/>
  <c r="H2" i="7"/>
  <c r="P4" i="7" s="1"/>
  <c r="H3" i="7"/>
  <c r="P2" i="7" s="1"/>
  <c r="H4" i="7"/>
  <c r="H5" i="7"/>
  <c r="P3" i="7" s="1"/>
  <c r="H6" i="7"/>
  <c r="H7" i="7"/>
  <c r="H8" i="7"/>
  <c r="H9" i="7"/>
  <c r="H10" i="7"/>
  <c r="H11" i="7"/>
  <c r="H12" i="7"/>
  <c r="H13" i="7"/>
  <c r="H14" i="7"/>
  <c r="H15" i="7"/>
  <c r="H16" i="7"/>
  <c r="H17" i="7"/>
  <c r="P5" i="7"/>
  <c r="P9" i="7"/>
  <c r="G2" i="7"/>
  <c r="O3" i="7" s="1"/>
  <c r="G3" i="7"/>
  <c r="G4" i="7"/>
  <c r="O2" i="7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O4" i="7"/>
  <c r="O8" i="7"/>
  <c r="O12" i="7"/>
  <c r="F2" i="7"/>
  <c r="F3" i="7"/>
  <c r="N5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N3" i="7"/>
  <c r="N7" i="7"/>
  <c r="N11" i="7"/>
  <c r="E2" i="7"/>
  <c r="M4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M2" i="7"/>
  <c r="M6" i="7"/>
  <c r="M10" i="7"/>
  <c r="D2" i="7"/>
  <c r="L4" i="7" s="1"/>
  <c r="D3" i="7"/>
  <c r="L2" i="7" s="1"/>
  <c r="D4" i="7"/>
  <c r="D5" i="7"/>
  <c r="L3" i="7" s="1"/>
  <c r="D6" i="7"/>
  <c r="D7" i="7"/>
  <c r="D8" i="7"/>
  <c r="D9" i="7"/>
  <c r="D10" i="7"/>
  <c r="D11" i="7"/>
  <c r="D12" i="7"/>
  <c r="D13" i="7"/>
  <c r="D14" i="7"/>
  <c r="D15" i="7"/>
  <c r="D16" i="7"/>
  <c r="D17" i="7"/>
  <c r="L5" i="7"/>
  <c r="L9" i="7"/>
  <c r="E4" i="6"/>
  <c r="E32" i="6"/>
  <c r="E33" i="6"/>
  <c r="E11" i="6"/>
  <c r="E34" i="6"/>
  <c r="E24" i="6"/>
  <c r="E17" i="6"/>
  <c r="E5" i="6"/>
  <c r="E25" i="6"/>
  <c r="E35" i="6"/>
  <c r="E36" i="6"/>
  <c r="E3" i="6"/>
  <c r="E18" i="6"/>
  <c r="E7" i="6"/>
  <c r="E37" i="6"/>
  <c r="E2" i="6"/>
  <c r="N6" i="6" s="1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31" i="6"/>
  <c r="E30" i="6"/>
  <c r="E29" i="6"/>
  <c r="E28" i="6"/>
  <c r="E26" i="6"/>
  <c r="E27" i="6"/>
  <c r="E22" i="6"/>
  <c r="E23" i="6"/>
  <c r="E21" i="6"/>
  <c r="E20" i="6"/>
  <c r="E19" i="6"/>
  <c r="E16" i="6"/>
  <c r="E12" i="6"/>
  <c r="E13" i="6"/>
  <c r="E14" i="6"/>
  <c r="E15" i="6"/>
  <c r="E8" i="6"/>
  <c r="E9" i="6"/>
  <c r="N7" i="6" s="1"/>
  <c r="E10" i="6"/>
  <c r="E6" i="6"/>
  <c r="L30" i="6"/>
  <c r="L29" i="6"/>
  <c r="I70" i="6"/>
  <c r="H70" i="6"/>
  <c r="G70" i="6"/>
  <c r="F70" i="6"/>
  <c r="D70" i="6"/>
  <c r="I27" i="6"/>
  <c r="H27" i="6"/>
  <c r="G27" i="6"/>
  <c r="F27" i="6"/>
  <c r="D27" i="6"/>
  <c r="I15" i="6"/>
  <c r="H15" i="6"/>
  <c r="G15" i="6"/>
  <c r="F15" i="6"/>
  <c r="D15" i="6"/>
  <c r="I69" i="6"/>
  <c r="H69" i="6"/>
  <c r="G69" i="6"/>
  <c r="F69" i="6"/>
  <c r="D69" i="6"/>
  <c r="I68" i="6"/>
  <c r="H68" i="6"/>
  <c r="G68" i="6"/>
  <c r="F68" i="6"/>
  <c r="D68" i="6"/>
  <c r="I67" i="6"/>
  <c r="H67" i="6"/>
  <c r="G67" i="6"/>
  <c r="F67" i="6"/>
  <c r="D67" i="6"/>
  <c r="I66" i="6"/>
  <c r="H66" i="6"/>
  <c r="G66" i="6"/>
  <c r="F66" i="6"/>
  <c r="D66" i="6"/>
  <c r="I31" i="6"/>
  <c r="H31" i="6"/>
  <c r="G31" i="6"/>
  <c r="F31" i="6"/>
  <c r="D31" i="6"/>
  <c r="I65" i="6"/>
  <c r="H65" i="6"/>
  <c r="G65" i="6"/>
  <c r="F65" i="6"/>
  <c r="D65" i="6"/>
  <c r="I30" i="6"/>
  <c r="H30" i="6"/>
  <c r="G30" i="6"/>
  <c r="F30" i="6"/>
  <c r="D30" i="6"/>
  <c r="I64" i="6"/>
  <c r="H64" i="6"/>
  <c r="G64" i="6"/>
  <c r="F64" i="6"/>
  <c r="D64" i="6"/>
  <c r="I63" i="6"/>
  <c r="H63" i="6"/>
  <c r="G63" i="6"/>
  <c r="F63" i="6"/>
  <c r="D63" i="6"/>
  <c r="I28" i="6"/>
  <c r="H28" i="6"/>
  <c r="G28" i="6"/>
  <c r="F28" i="6"/>
  <c r="D28" i="6"/>
  <c r="I62" i="6"/>
  <c r="H62" i="6"/>
  <c r="G62" i="6"/>
  <c r="F62" i="6"/>
  <c r="D62" i="6"/>
  <c r="I61" i="6"/>
  <c r="H61" i="6"/>
  <c r="G61" i="6"/>
  <c r="F61" i="6"/>
  <c r="D61" i="6"/>
  <c r="I10" i="6"/>
  <c r="H10" i="6"/>
  <c r="G10" i="6"/>
  <c r="F10" i="6"/>
  <c r="D10" i="6"/>
  <c r="I60" i="6"/>
  <c r="H60" i="6"/>
  <c r="G60" i="6"/>
  <c r="F60" i="6"/>
  <c r="D60" i="6"/>
  <c r="I16" i="6"/>
  <c r="H16" i="6"/>
  <c r="G16" i="6"/>
  <c r="F16" i="6"/>
  <c r="D16" i="6"/>
  <c r="I14" i="6"/>
  <c r="H14" i="6"/>
  <c r="G14" i="6"/>
  <c r="F14" i="6"/>
  <c r="D14" i="6"/>
  <c r="I59" i="6"/>
  <c r="H59" i="6"/>
  <c r="G59" i="6"/>
  <c r="F59" i="6"/>
  <c r="D59" i="6"/>
  <c r="I58" i="6"/>
  <c r="H58" i="6"/>
  <c r="G58" i="6"/>
  <c r="F58" i="6"/>
  <c r="D58" i="6"/>
  <c r="I29" i="6"/>
  <c r="H29" i="6"/>
  <c r="G29" i="6"/>
  <c r="F29" i="6"/>
  <c r="D29" i="6"/>
  <c r="I57" i="6"/>
  <c r="H57" i="6"/>
  <c r="G57" i="6"/>
  <c r="F57" i="6"/>
  <c r="D57" i="6"/>
  <c r="I56" i="6"/>
  <c r="H56" i="6"/>
  <c r="G56" i="6"/>
  <c r="F56" i="6"/>
  <c r="D56" i="6"/>
  <c r="I20" i="6"/>
  <c r="H20" i="6"/>
  <c r="G20" i="6"/>
  <c r="F20" i="6"/>
  <c r="D20" i="6"/>
  <c r="I55" i="6"/>
  <c r="H55" i="6"/>
  <c r="G55" i="6"/>
  <c r="F55" i="6"/>
  <c r="D55" i="6"/>
  <c r="I23" i="6"/>
  <c r="H23" i="6"/>
  <c r="G23" i="6"/>
  <c r="F23" i="6"/>
  <c r="D23" i="6"/>
  <c r="I54" i="6"/>
  <c r="H54" i="6"/>
  <c r="G54" i="6"/>
  <c r="F54" i="6"/>
  <c r="D54" i="6"/>
  <c r="I53" i="6"/>
  <c r="H53" i="6"/>
  <c r="G53" i="6"/>
  <c r="F53" i="6"/>
  <c r="D53" i="6"/>
  <c r="I52" i="6"/>
  <c r="H52" i="6"/>
  <c r="G52" i="6"/>
  <c r="F52" i="6"/>
  <c r="D52" i="6"/>
  <c r="I51" i="6"/>
  <c r="H51" i="6"/>
  <c r="G51" i="6"/>
  <c r="F51" i="6"/>
  <c r="D51" i="6"/>
  <c r="I6" i="6"/>
  <c r="R6" i="6" s="1"/>
  <c r="H6" i="6"/>
  <c r="G6" i="6"/>
  <c r="F6" i="6"/>
  <c r="D6" i="6"/>
  <c r="M2" i="6" s="1"/>
  <c r="I50" i="6"/>
  <c r="H50" i="6"/>
  <c r="G50" i="6"/>
  <c r="F50" i="6"/>
  <c r="D50" i="6"/>
  <c r="I49" i="6"/>
  <c r="H49" i="6"/>
  <c r="G49" i="6"/>
  <c r="F49" i="6"/>
  <c r="D49" i="6"/>
  <c r="I48" i="6"/>
  <c r="H48" i="6"/>
  <c r="G48" i="6"/>
  <c r="F48" i="6"/>
  <c r="D48" i="6"/>
  <c r="I47" i="6"/>
  <c r="H47" i="6"/>
  <c r="G47" i="6"/>
  <c r="F47" i="6"/>
  <c r="D47" i="6"/>
  <c r="I46" i="6"/>
  <c r="H46" i="6"/>
  <c r="G46" i="6"/>
  <c r="F46" i="6"/>
  <c r="D46" i="6"/>
  <c r="I45" i="6"/>
  <c r="H45" i="6"/>
  <c r="G45" i="6"/>
  <c r="F45" i="6"/>
  <c r="D45" i="6"/>
  <c r="I26" i="6"/>
  <c r="H26" i="6"/>
  <c r="G26" i="6"/>
  <c r="F26" i="6"/>
  <c r="D26" i="6"/>
  <c r="I44" i="6"/>
  <c r="H44" i="6"/>
  <c r="G44" i="6"/>
  <c r="F44" i="6"/>
  <c r="D44" i="6"/>
  <c r="I43" i="6"/>
  <c r="H43" i="6"/>
  <c r="G43" i="6"/>
  <c r="F43" i="6"/>
  <c r="D43" i="6"/>
  <c r="I13" i="6"/>
  <c r="H13" i="6"/>
  <c r="G13" i="6"/>
  <c r="F13" i="6"/>
  <c r="D13" i="6"/>
  <c r="I42" i="6"/>
  <c r="H42" i="6"/>
  <c r="G42" i="6"/>
  <c r="F42" i="6"/>
  <c r="D42" i="6"/>
  <c r="I19" i="6"/>
  <c r="H19" i="6"/>
  <c r="G19" i="6"/>
  <c r="F19" i="6"/>
  <c r="D19" i="6"/>
  <c r="I12" i="6"/>
  <c r="H12" i="6"/>
  <c r="G12" i="6"/>
  <c r="F12" i="6"/>
  <c r="D12" i="6"/>
  <c r="I9" i="6"/>
  <c r="H9" i="6"/>
  <c r="G9" i="6"/>
  <c r="F9" i="6"/>
  <c r="D9" i="6"/>
  <c r="I41" i="6"/>
  <c r="H41" i="6"/>
  <c r="G41" i="6"/>
  <c r="F41" i="6"/>
  <c r="D41" i="6"/>
  <c r="I8" i="6"/>
  <c r="H8" i="6"/>
  <c r="G8" i="6"/>
  <c r="F8" i="6"/>
  <c r="D8" i="6"/>
  <c r="I22" i="6"/>
  <c r="H22" i="6"/>
  <c r="G22" i="6"/>
  <c r="F22" i="6"/>
  <c r="D22" i="6"/>
  <c r="I21" i="6"/>
  <c r="H21" i="6"/>
  <c r="G21" i="6"/>
  <c r="F21" i="6"/>
  <c r="D21" i="6"/>
  <c r="I40" i="6"/>
  <c r="H40" i="6"/>
  <c r="G40" i="6"/>
  <c r="F40" i="6"/>
  <c r="D40" i="6"/>
  <c r="I39" i="6"/>
  <c r="H39" i="6"/>
  <c r="G39" i="6"/>
  <c r="F39" i="6"/>
  <c r="D39" i="6"/>
  <c r="I38" i="6"/>
  <c r="H38" i="6"/>
  <c r="G38" i="6"/>
  <c r="F38" i="6"/>
  <c r="D38" i="6"/>
  <c r="I4" i="6"/>
  <c r="R3" i="6" s="1"/>
  <c r="I32" i="6"/>
  <c r="I33" i="6"/>
  <c r="I11" i="6"/>
  <c r="I34" i="6"/>
  <c r="I24" i="6"/>
  <c r="I17" i="6"/>
  <c r="I5" i="6"/>
  <c r="I25" i="6"/>
  <c r="I35" i="6"/>
  <c r="I36" i="6"/>
  <c r="I3" i="6"/>
  <c r="I18" i="6"/>
  <c r="I7" i="6"/>
  <c r="I37" i="6"/>
  <c r="I2" i="6"/>
  <c r="R5" i="6" s="1"/>
  <c r="R8" i="6"/>
  <c r="R12" i="6"/>
  <c r="H4" i="6"/>
  <c r="H32" i="6"/>
  <c r="H33" i="6"/>
  <c r="H11" i="6"/>
  <c r="H34" i="6"/>
  <c r="H24" i="6"/>
  <c r="H17" i="6"/>
  <c r="H5" i="6"/>
  <c r="H25" i="6"/>
  <c r="H35" i="6"/>
  <c r="H36" i="6"/>
  <c r="H3" i="6"/>
  <c r="H18" i="6"/>
  <c r="H7" i="6"/>
  <c r="Q5" i="6" s="1"/>
  <c r="H37" i="6"/>
  <c r="H2" i="6"/>
  <c r="Q2" i="6" s="1"/>
  <c r="Q3" i="6"/>
  <c r="Q7" i="6"/>
  <c r="Q11" i="6"/>
  <c r="G4" i="6"/>
  <c r="P4" i="6" s="1"/>
  <c r="G32" i="6"/>
  <c r="G33" i="6"/>
  <c r="G11" i="6"/>
  <c r="G34" i="6"/>
  <c r="G24" i="6"/>
  <c r="G17" i="6"/>
  <c r="G5" i="6"/>
  <c r="G25" i="6"/>
  <c r="G35" i="6"/>
  <c r="G36" i="6"/>
  <c r="G3" i="6"/>
  <c r="G18" i="6"/>
  <c r="G7" i="6"/>
  <c r="G37" i="6"/>
  <c r="G2" i="6"/>
  <c r="P2" i="6"/>
  <c r="P6" i="6"/>
  <c r="P10" i="6"/>
  <c r="F4" i="6"/>
  <c r="F32" i="6"/>
  <c r="F33" i="6"/>
  <c r="F11" i="6"/>
  <c r="F34" i="6"/>
  <c r="F24" i="6"/>
  <c r="F17" i="6"/>
  <c r="F5" i="6"/>
  <c r="F25" i="6"/>
  <c r="F35" i="6"/>
  <c r="F36" i="6"/>
  <c r="F3" i="6"/>
  <c r="F18" i="6"/>
  <c r="F7" i="6"/>
  <c r="F37" i="6"/>
  <c r="F2" i="6"/>
  <c r="O5" i="6" s="1"/>
  <c r="O9" i="6"/>
  <c r="N9" i="6"/>
  <c r="D4" i="6"/>
  <c r="M3" i="6" s="1"/>
  <c r="D32" i="6"/>
  <c r="D33" i="6"/>
  <c r="D11" i="6"/>
  <c r="D34" i="6"/>
  <c r="D24" i="6"/>
  <c r="D17" i="6"/>
  <c r="D5" i="6"/>
  <c r="D25" i="6"/>
  <c r="D35" i="6"/>
  <c r="D36" i="6"/>
  <c r="D3" i="6"/>
  <c r="D18" i="6"/>
  <c r="D7" i="6"/>
  <c r="D37" i="6"/>
  <c r="D2" i="6"/>
  <c r="M4" i="6"/>
  <c r="M8" i="6"/>
  <c r="M12" i="6"/>
  <c r="I70" i="5"/>
  <c r="H70" i="5"/>
  <c r="G70" i="5"/>
  <c r="F70" i="5"/>
  <c r="E70" i="5"/>
  <c r="D70" i="5"/>
  <c r="I69" i="5"/>
  <c r="H69" i="5"/>
  <c r="G69" i="5"/>
  <c r="F69" i="5"/>
  <c r="E69" i="5"/>
  <c r="D69" i="5"/>
  <c r="I68" i="5"/>
  <c r="H68" i="5"/>
  <c r="G68" i="5"/>
  <c r="F68" i="5"/>
  <c r="E68" i="5"/>
  <c r="D68" i="5"/>
  <c r="I67" i="5"/>
  <c r="H67" i="5"/>
  <c r="G67" i="5"/>
  <c r="F67" i="5"/>
  <c r="E67" i="5"/>
  <c r="D67" i="5"/>
  <c r="I66" i="5"/>
  <c r="H66" i="5"/>
  <c r="G66" i="5"/>
  <c r="F66" i="5"/>
  <c r="E66" i="5"/>
  <c r="D66" i="5"/>
  <c r="I65" i="5"/>
  <c r="H65" i="5"/>
  <c r="G65" i="5"/>
  <c r="F65" i="5"/>
  <c r="E65" i="5"/>
  <c r="D65" i="5"/>
  <c r="I64" i="5"/>
  <c r="H64" i="5"/>
  <c r="G64" i="5"/>
  <c r="F64" i="5"/>
  <c r="E64" i="5"/>
  <c r="D64" i="5"/>
  <c r="I63" i="5"/>
  <c r="H63" i="5"/>
  <c r="G63" i="5"/>
  <c r="F63" i="5"/>
  <c r="E63" i="5"/>
  <c r="D63" i="5"/>
  <c r="I62" i="5"/>
  <c r="H62" i="5"/>
  <c r="G62" i="5"/>
  <c r="F62" i="5"/>
  <c r="E62" i="5"/>
  <c r="D62" i="5"/>
  <c r="I61" i="5"/>
  <c r="H61" i="5"/>
  <c r="G61" i="5"/>
  <c r="F61" i="5"/>
  <c r="E61" i="5"/>
  <c r="D61" i="5"/>
  <c r="I60" i="5"/>
  <c r="H60" i="5"/>
  <c r="G60" i="5"/>
  <c r="F60" i="5"/>
  <c r="E60" i="5"/>
  <c r="D60" i="5"/>
  <c r="I59" i="5"/>
  <c r="H59" i="5"/>
  <c r="G59" i="5"/>
  <c r="F59" i="5"/>
  <c r="E59" i="5"/>
  <c r="D59" i="5"/>
  <c r="I58" i="5"/>
  <c r="H58" i="5"/>
  <c r="G58" i="5"/>
  <c r="F58" i="5"/>
  <c r="E58" i="5"/>
  <c r="D58" i="5"/>
  <c r="I57" i="5"/>
  <c r="H57" i="5"/>
  <c r="G57" i="5"/>
  <c r="F57" i="5"/>
  <c r="E57" i="5"/>
  <c r="D57" i="5"/>
  <c r="I56" i="5"/>
  <c r="H56" i="5"/>
  <c r="G56" i="5"/>
  <c r="F56" i="5"/>
  <c r="E56" i="5"/>
  <c r="D56" i="5"/>
  <c r="I55" i="5"/>
  <c r="H55" i="5"/>
  <c r="G55" i="5"/>
  <c r="F55" i="5"/>
  <c r="E55" i="5"/>
  <c r="D55" i="5"/>
  <c r="I54" i="5"/>
  <c r="H54" i="5"/>
  <c r="G54" i="5"/>
  <c r="F54" i="5"/>
  <c r="E54" i="5"/>
  <c r="D54" i="5"/>
  <c r="I53" i="5"/>
  <c r="H53" i="5"/>
  <c r="G53" i="5"/>
  <c r="F53" i="5"/>
  <c r="E53" i="5"/>
  <c r="D53" i="5"/>
  <c r="I52" i="5"/>
  <c r="H52" i="5"/>
  <c r="G52" i="5"/>
  <c r="F52" i="5"/>
  <c r="E52" i="5"/>
  <c r="D52" i="5"/>
  <c r="I51" i="5"/>
  <c r="H51" i="5"/>
  <c r="G51" i="5"/>
  <c r="F51" i="5"/>
  <c r="E51" i="5"/>
  <c r="D51" i="5"/>
  <c r="I50" i="5"/>
  <c r="H50" i="5"/>
  <c r="G50" i="5"/>
  <c r="F50" i="5"/>
  <c r="E50" i="5"/>
  <c r="D50" i="5"/>
  <c r="I49" i="5"/>
  <c r="H49" i="5"/>
  <c r="G49" i="5"/>
  <c r="F49" i="5"/>
  <c r="E49" i="5"/>
  <c r="D49" i="5"/>
  <c r="I48" i="5"/>
  <c r="H48" i="5"/>
  <c r="G48" i="5"/>
  <c r="F48" i="5"/>
  <c r="E48" i="5"/>
  <c r="D48" i="5"/>
  <c r="I47" i="5"/>
  <c r="H47" i="5"/>
  <c r="G47" i="5"/>
  <c r="F47" i="5"/>
  <c r="E47" i="5"/>
  <c r="D47" i="5"/>
  <c r="I46" i="5"/>
  <c r="H46" i="5"/>
  <c r="G46" i="5"/>
  <c r="F46" i="5"/>
  <c r="E46" i="5"/>
  <c r="D46" i="5"/>
  <c r="I45" i="5"/>
  <c r="H45" i="5"/>
  <c r="G45" i="5"/>
  <c r="F45" i="5"/>
  <c r="E45" i="5"/>
  <c r="D45" i="5"/>
  <c r="I44" i="5"/>
  <c r="H44" i="5"/>
  <c r="G44" i="5"/>
  <c r="F44" i="5"/>
  <c r="E44" i="5"/>
  <c r="D44" i="5"/>
  <c r="I43" i="5"/>
  <c r="H43" i="5"/>
  <c r="G43" i="5"/>
  <c r="F43" i="5"/>
  <c r="E43" i="5"/>
  <c r="D43" i="5"/>
  <c r="I42" i="5"/>
  <c r="H42" i="5"/>
  <c r="G42" i="5"/>
  <c r="F42" i="5"/>
  <c r="E42" i="5"/>
  <c r="D42" i="5"/>
  <c r="I41" i="5"/>
  <c r="H41" i="5"/>
  <c r="G41" i="5"/>
  <c r="F41" i="5"/>
  <c r="E41" i="5"/>
  <c r="D41" i="5"/>
  <c r="I40" i="5"/>
  <c r="H40" i="5"/>
  <c r="G40" i="5"/>
  <c r="F40" i="5"/>
  <c r="E40" i="5"/>
  <c r="D40" i="5"/>
  <c r="I39" i="5"/>
  <c r="H39" i="5"/>
  <c r="G39" i="5"/>
  <c r="F39" i="5"/>
  <c r="E39" i="5"/>
  <c r="D39" i="5"/>
  <c r="I38" i="5"/>
  <c r="H38" i="5"/>
  <c r="G38" i="5"/>
  <c r="F38" i="5"/>
  <c r="E38" i="5"/>
  <c r="D38" i="5"/>
  <c r="I37" i="5"/>
  <c r="H37" i="5"/>
  <c r="G37" i="5"/>
  <c r="F37" i="5"/>
  <c r="E37" i="5"/>
  <c r="D37" i="5"/>
  <c r="I36" i="5"/>
  <c r="H36" i="5"/>
  <c r="G36" i="5"/>
  <c r="F36" i="5"/>
  <c r="E36" i="5"/>
  <c r="D36" i="5"/>
  <c r="I35" i="5"/>
  <c r="H35" i="5"/>
  <c r="G35" i="5"/>
  <c r="F35" i="5"/>
  <c r="E35" i="5"/>
  <c r="D35" i="5"/>
  <c r="I34" i="5"/>
  <c r="H34" i="5"/>
  <c r="G34" i="5"/>
  <c r="F34" i="5"/>
  <c r="E34" i="5"/>
  <c r="D34" i="5"/>
  <c r="I33" i="5"/>
  <c r="H33" i="5"/>
  <c r="G33" i="5"/>
  <c r="F33" i="5"/>
  <c r="E33" i="5"/>
  <c r="D33" i="5"/>
  <c r="I32" i="5"/>
  <c r="H32" i="5"/>
  <c r="G32" i="5"/>
  <c r="F32" i="5"/>
  <c r="E32" i="5"/>
  <c r="D32" i="5"/>
  <c r="I31" i="5"/>
  <c r="H31" i="5"/>
  <c r="G31" i="5"/>
  <c r="F31" i="5"/>
  <c r="E31" i="5"/>
  <c r="D31" i="5"/>
  <c r="I30" i="5"/>
  <c r="H30" i="5"/>
  <c r="G30" i="5"/>
  <c r="F30" i="5"/>
  <c r="E30" i="5"/>
  <c r="D30" i="5"/>
  <c r="I29" i="5"/>
  <c r="H29" i="5"/>
  <c r="G29" i="5"/>
  <c r="F29" i="5"/>
  <c r="E29" i="5"/>
  <c r="D29" i="5"/>
  <c r="I28" i="5"/>
  <c r="H28" i="5"/>
  <c r="G28" i="5"/>
  <c r="F28" i="5"/>
  <c r="E28" i="5"/>
  <c r="D28" i="5"/>
  <c r="I27" i="5"/>
  <c r="H27" i="5"/>
  <c r="G27" i="5"/>
  <c r="F27" i="5"/>
  <c r="E27" i="5"/>
  <c r="D27" i="5"/>
  <c r="I26" i="5"/>
  <c r="H26" i="5"/>
  <c r="G26" i="5"/>
  <c r="F26" i="5"/>
  <c r="E26" i="5"/>
  <c r="D26" i="5"/>
  <c r="I25" i="5"/>
  <c r="H25" i="5"/>
  <c r="G25" i="5"/>
  <c r="F25" i="5"/>
  <c r="E25" i="5"/>
  <c r="D25" i="5"/>
  <c r="I24" i="5"/>
  <c r="H24" i="5"/>
  <c r="G24" i="5"/>
  <c r="F24" i="5"/>
  <c r="E24" i="5"/>
  <c r="D24" i="5"/>
  <c r="I23" i="5"/>
  <c r="H23" i="5"/>
  <c r="G23" i="5"/>
  <c r="F23" i="5"/>
  <c r="E23" i="5"/>
  <c r="D23" i="5"/>
  <c r="I22" i="5"/>
  <c r="H22" i="5"/>
  <c r="G22" i="5"/>
  <c r="F22" i="5"/>
  <c r="E22" i="5"/>
  <c r="D22" i="5"/>
  <c r="I21" i="5"/>
  <c r="H21" i="5"/>
  <c r="G21" i="5"/>
  <c r="F21" i="5"/>
  <c r="E21" i="5"/>
  <c r="D21" i="5"/>
  <c r="I20" i="5"/>
  <c r="H20" i="5"/>
  <c r="G20" i="5"/>
  <c r="F20" i="5"/>
  <c r="E20" i="5"/>
  <c r="D20" i="5"/>
  <c r="I19" i="5"/>
  <c r="H19" i="5"/>
  <c r="G19" i="5"/>
  <c r="F19" i="5"/>
  <c r="N2" i="5" s="1"/>
  <c r="E19" i="5"/>
  <c r="D19" i="5"/>
  <c r="I18" i="5"/>
  <c r="H18" i="5"/>
  <c r="P8" i="5" s="1"/>
  <c r="G18" i="5"/>
  <c r="F18" i="5"/>
  <c r="E18" i="5"/>
  <c r="D18" i="5"/>
  <c r="L4" i="5" s="1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H2" i="5"/>
  <c r="P3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P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O7" i="5"/>
  <c r="F2" i="5"/>
  <c r="N6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N10" i="5"/>
  <c r="E2" i="5"/>
  <c r="E3" i="5"/>
  <c r="E4" i="5"/>
  <c r="E5" i="5"/>
  <c r="M9" i="5" s="1"/>
  <c r="E6" i="5"/>
  <c r="E7" i="5"/>
  <c r="E8" i="5"/>
  <c r="E9" i="5"/>
  <c r="E10" i="5"/>
  <c r="E11" i="5"/>
  <c r="E12" i="5"/>
  <c r="E13" i="5"/>
  <c r="E14" i="5"/>
  <c r="E15" i="5"/>
  <c r="E16" i="5"/>
  <c r="E17" i="5"/>
  <c r="M5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E2" i="4"/>
  <c r="E3" i="4"/>
  <c r="M10" i="4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M2" i="4"/>
  <c r="M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G2" i="4"/>
  <c r="G3" i="4"/>
  <c r="O3" i="4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O4" i="4"/>
  <c r="O8" i="4"/>
  <c r="O12" i="4"/>
  <c r="H2" i="4"/>
  <c r="P2" i="4" s="1"/>
  <c r="H3" i="4"/>
  <c r="H4" i="4"/>
  <c r="P11" i="4" s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P3" i="4"/>
  <c r="P7" i="4"/>
  <c r="I2" i="4"/>
  <c r="I3" i="4"/>
  <c r="Q10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Q2" i="4"/>
  <c r="Q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I70" i="2"/>
  <c r="H70" i="2"/>
  <c r="G70" i="2"/>
  <c r="F70" i="2"/>
  <c r="E70" i="2"/>
  <c r="D70" i="2"/>
  <c r="I69" i="2"/>
  <c r="H69" i="2"/>
  <c r="G69" i="2"/>
  <c r="F69" i="2"/>
  <c r="E69" i="2"/>
  <c r="D69" i="2"/>
  <c r="I68" i="2"/>
  <c r="H68" i="2"/>
  <c r="G68" i="2"/>
  <c r="F68" i="2"/>
  <c r="E68" i="2"/>
  <c r="D68" i="2"/>
  <c r="I67" i="2"/>
  <c r="H67" i="2"/>
  <c r="G67" i="2"/>
  <c r="F67" i="2"/>
  <c r="E67" i="2"/>
  <c r="D67" i="2"/>
  <c r="I66" i="2"/>
  <c r="H66" i="2"/>
  <c r="G66" i="2"/>
  <c r="F66" i="2"/>
  <c r="E66" i="2"/>
  <c r="D66" i="2"/>
  <c r="I65" i="2"/>
  <c r="H65" i="2"/>
  <c r="G65" i="2"/>
  <c r="F65" i="2"/>
  <c r="E65" i="2"/>
  <c r="D65" i="2"/>
  <c r="I64" i="2"/>
  <c r="H64" i="2"/>
  <c r="G64" i="2"/>
  <c r="F64" i="2"/>
  <c r="E64" i="2"/>
  <c r="D64" i="2"/>
  <c r="I63" i="2"/>
  <c r="H63" i="2"/>
  <c r="G63" i="2"/>
  <c r="F63" i="2"/>
  <c r="E63" i="2"/>
  <c r="D63" i="2"/>
  <c r="I62" i="2"/>
  <c r="H62" i="2"/>
  <c r="G62" i="2"/>
  <c r="F62" i="2"/>
  <c r="E62" i="2"/>
  <c r="D62" i="2"/>
  <c r="I61" i="2"/>
  <c r="H61" i="2"/>
  <c r="G61" i="2"/>
  <c r="F61" i="2"/>
  <c r="E61" i="2"/>
  <c r="D61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6" i="2"/>
  <c r="H46" i="2"/>
  <c r="G46" i="2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I43" i="2"/>
  <c r="H43" i="2"/>
  <c r="G43" i="2"/>
  <c r="F43" i="2"/>
  <c r="E43" i="2"/>
  <c r="D43" i="2"/>
  <c r="I42" i="2"/>
  <c r="H42" i="2"/>
  <c r="G42" i="2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M6" i="2" s="1"/>
  <c r="E3" i="2"/>
  <c r="D3" i="2"/>
  <c r="I2" i="2"/>
  <c r="H2" i="2"/>
  <c r="O11" i="2" s="1"/>
  <c r="G2" i="2"/>
  <c r="N6" i="2" s="1"/>
  <c r="F2" i="2"/>
  <c r="E2" i="2"/>
  <c r="D2" i="2"/>
  <c r="K4" i="2"/>
  <c r="L3" i="2"/>
  <c r="N3" i="2"/>
  <c r="P3" i="2"/>
  <c r="L4" i="2"/>
  <c r="P4" i="2"/>
  <c r="L5" i="2"/>
  <c r="N5" i="2"/>
  <c r="P5" i="2"/>
  <c r="L6" i="2"/>
  <c r="P6" i="2"/>
  <c r="L7" i="2"/>
  <c r="N7" i="2"/>
  <c r="P7" i="2"/>
  <c r="L8" i="2"/>
  <c r="N8" i="2"/>
  <c r="P8" i="2"/>
  <c r="L9" i="2"/>
  <c r="N9" i="2"/>
  <c r="P9" i="2"/>
  <c r="L10" i="2"/>
  <c r="N10" i="2"/>
  <c r="P10" i="2"/>
  <c r="L11" i="2"/>
  <c r="N11" i="2"/>
  <c r="P11" i="2"/>
  <c r="K10" i="2"/>
  <c r="L2" i="2"/>
  <c r="N2" i="2"/>
  <c r="P2" i="2"/>
  <c r="M10" i="2"/>
  <c r="O2" i="2"/>
  <c r="M11" i="2"/>
  <c r="M3" i="2"/>
  <c r="K5" i="2"/>
  <c r="M9" i="2"/>
  <c r="M5" i="2"/>
  <c r="K8" i="2"/>
  <c r="M8" i="2"/>
  <c r="Q13" i="9" l="1"/>
  <c r="Q17" i="9" s="1"/>
  <c r="P13" i="9"/>
  <c r="P17" i="9" s="1"/>
  <c r="M13" i="9"/>
  <c r="M17" i="9" s="1"/>
  <c r="N13" i="9"/>
  <c r="N17" i="9" s="1"/>
  <c r="O13" i="9"/>
  <c r="O17" i="9" s="1"/>
  <c r="R13" i="9"/>
  <c r="R17" i="9" s="1"/>
  <c r="T10" i="8"/>
  <c r="T8" i="8"/>
  <c r="T6" i="8"/>
  <c r="T2" i="8"/>
  <c r="T13" i="8" s="1"/>
  <c r="T17" i="8" s="1"/>
  <c r="T3" i="8"/>
  <c r="P10" i="8"/>
  <c r="P8" i="8"/>
  <c r="P5" i="8"/>
  <c r="P13" i="8" s="1"/>
  <c r="P17" i="8" s="1"/>
  <c r="P6" i="8"/>
  <c r="O13" i="8"/>
  <c r="O17" i="8" s="1"/>
  <c r="R13" i="8"/>
  <c r="R17" i="8" s="1"/>
  <c r="S13" i="8"/>
  <c r="S17" i="8" s="1"/>
  <c r="Q13" i="8"/>
  <c r="Q17" i="8" s="1"/>
  <c r="L3" i="4"/>
  <c r="L7" i="4"/>
  <c r="L11" i="4"/>
  <c r="L4" i="4"/>
  <c r="L8" i="4"/>
  <c r="L12" i="4"/>
  <c r="L2" i="4"/>
  <c r="L6" i="4"/>
  <c r="L10" i="4"/>
  <c r="N3" i="4"/>
  <c r="N7" i="4"/>
  <c r="N11" i="4"/>
  <c r="N4" i="4"/>
  <c r="N8" i="4"/>
  <c r="N12" i="4"/>
  <c r="N2" i="4"/>
  <c r="N6" i="4"/>
  <c r="N10" i="4"/>
  <c r="O5" i="5"/>
  <c r="O9" i="5"/>
  <c r="O2" i="5"/>
  <c r="O6" i="5"/>
  <c r="O10" i="5"/>
  <c r="Q3" i="5"/>
  <c r="Q7" i="5"/>
  <c r="Q11" i="5"/>
  <c r="O3" i="2"/>
  <c r="M7" i="2"/>
  <c r="M4" i="2"/>
  <c r="K6" i="2"/>
  <c r="O2" i="4"/>
  <c r="O6" i="4"/>
  <c r="O10" i="4"/>
  <c r="L12" i="5"/>
  <c r="L2" i="5"/>
  <c r="L6" i="5"/>
  <c r="L10" i="5"/>
  <c r="M4" i="5"/>
  <c r="O3" i="5"/>
  <c r="O4" i="5"/>
  <c r="L9" i="4"/>
  <c r="P5" i="4"/>
  <c r="P9" i="4"/>
  <c r="N9" i="4"/>
  <c r="L8" i="5"/>
  <c r="N4" i="5"/>
  <c r="N8" i="5"/>
  <c r="N12" i="5"/>
  <c r="N5" i="5"/>
  <c r="N9" i="5"/>
  <c r="N3" i="5"/>
  <c r="N13" i="5" s="1"/>
  <c r="N17" i="5" s="1"/>
  <c r="N7" i="5"/>
  <c r="N11" i="5"/>
  <c r="P12" i="5"/>
  <c r="P2" i="5"/>
  <c r="P6" i="5"/>
  <c r="P10" i="5"/>
  <c r="Q9" i="5"/>
  <c r="Q4" i="5"/>
  <c r="O8" i="2"/>
  <c r="O5" i="2"/>
  <c r="O6" i="2"/>
  <c r="O4" i="2"/>
  <c r="O9" i="2"/>
  <c r="K11" i="2"/>
  <c r="K9" i="2"/>
  <c r="K3" i="2"/>
  <c r="K2" i="2"/>
  <c r="O10" i="2"/>
  <c r="O7" i="2"/>
  <c r="M2" i="2"/>
  <c r="K7" i="2"/>
  <c r="L5" i="4"/>
  <c r="Q4" i="4"/>
  <c r="Q8" i="4"/>
  <c r="Q12" i="4"/>
  <c r="Q5" i="4"/>
  <c r="Q9" i="4"/>
  <c r="Q3" i="4"/>
  <c r="Q13" i="4" s="1"/>
  <c r="Q17" i="4" s="1"/>
  <c r="Q7" i="4"/>
  <c r="Q11" i="4"/>
  <c r="N5" i="4"/>
  <c r="M4" i="4"/>
  <c r="M8" i="4"/>
  <c r="M12" i="4"/>
  <c r="M5" i="4"/>
  <c r="M9" i="4"/>
  <c r="M3" i="4"/>
  <c r="M13" i="4" s="1"/>
  <c r="M17" i="4" s="1"/>
  <c r="M7" i="4"/>
  <c r="M11" i="4"/>
  <c r="L3" i="5"/>
  <c r="M3" i="5"/>
  <c r="M7" i="5"/>
  <c r="M11" i="5"/>
  <c r="O11" i="5"/>
  <c r="Q5" i="5"/>
  <c r="N4" i="2"/>
  <c r="P12" i="4"/>
  <c r="P8" i="4"/>
  <c r="P4" i="4"/>
  <c r="P13" i="4" s="1"/>
  <c r="P17" i="4" s="1"/>
  <c r="O9" i="4"/>
  <c r="O5" i="4"/>
  <c r="L9" i="5"/>
  <c r="L5" i="5"/>
  <c r="M10" i="5"/>
  <c r="M6" i="5"/>
  <c r="M2" i="5"/>
  <c r="O12" i="5"/>
  <c r="O8" i="5"/>
  <c r="P9" i="5"/>
  <c r="P5" i="5"/>
  <c r="Q10" i="5"/>
  <c r="Q6" i="5"/>
  <c r="Q2" i="5"/>
  <c r="M9" i="6"/>
  <c r="M5" i="6"/>
  <c r="M13" i="6" s="1"/>
  <c r="M17" i="6" s="1"/>
  <c r="N10" i="6"/>
  <c r="O10" i="6"/>
  <c r="O6" i="6"/>
  <c r="P11" i="6"/>
  <c r="P7" i="6"/>
  <c r="P3" i="6"/>
  <c r="P13" i="6" s="1"/>
  <c r="P17" i="6" s="1"/>
  <c r="Q12" i="6"/>
  <c r="Q8" i="6"/>
  <c r="Q4" i="6"/>
  <c r="Q13" i="6" s="1"/>
  <c r="Q17" i="6" s="1"/>
  <c r="R9" i="6"/>
  <c r="L10" i="7"/>
  <c r="L6" i="7"/>
  <c r="L13" i="7" s="1"/>
  <c r="L17" i="7" s="1"/>
  <c r="M11" i="7"/>
  <c r="M7" i="7"/>
  <c r="M3" i="7"/>
  <c r="M13" i="7" s="1"/>
  <c r="M17" i="7" s="1"/>
  <c r="N12" i="7"/>
  <c r="N8" i="7"/>
  <c r="N4" i="7"/>
  <c r="O9" i="7"/>
  <c r="O5" i="7"/>
  <c r="O13" i="7" s="1"/>
  <c r="O17" i="7" s="1"/>
  <c r="P10" i="7"/>
  <c r="P6" i="7"/>
  <c r="P13" i="7" s="1"/>
  <c r="P17" i="7" s="1"/>
  <c r="Q11" i="7"/>
  <c r="Q7" i="7"/>
  <c r="Q3" i="7"/>
  <c r="Q13" i="7" s="1"/>
  <c r="Q17" i="7" s="1"/>
  <c r="N3" i="6"/>
  <c r="O2" i="6"/>
  <c r="R2" i="6"/>
  <c r="N4" i="6"/>
  <c r="O3" i="6"/>
  <c r="P10" i="4"/>
  <c r="P6" i="4"/>
  <c r="O11" i="4"/>
  <c r="O7" i="4"/>
  <c r="L11" i="5"/>
  <c r="L7" i="5"/>
  <c r="M12" i="5"/>
  <c r="M8" i="5"/>
  <c r="P11" i="5"/>
  <c r="P7" i="5"/>
  <c r="Q12" i="5"/>
  <c r="Q8" i="5"/>
  <c r="M11" i="6"/>
  <c r="M7" i="6"/>
  <c r="N12" i="6"/>
  <c r="N8" i="6"/>
  <c r="O12" i="6"/>
  <c r="O8" i="6"/>
  <c r="P9" i="6"/>
  <c r="P5" i="6"/>
  <c r="Q10" i="6"/>
  <c r="Q6" i="6"/>
  <c r="R11" i="6"/>
  <c r="R7" i="6"/>
  <c r="L12" i="7"/>
  <c r="L8" i="7"/>
  <c r="M9" i="7"/>
  <c r="M5" i="7"/>
  <c r="N10" i="7"/>
  <c r="N6" i="7"/>
  <c r="N2" i="7"/>
  <c r="O11" i="7"/>
  <c r="O7" i="7"/>
  <c r="P12" i="7"/>
  <c r="P8" i="7"/>
  <c r="Q9" i="7"/>
  <c r="Q5" i="7"/>
  <c r="N2" i="6"/>
  <c r="N5" i="6"/>
  <c r="O4" i="6"/>
  <c r="R4" i="6"/>
  <c r="M10" i="6"/>
  <c r="M6" i="6"/>
  <c r="N11" i="6"/>
  <c r="O11" i="6"/>
  <c r="O7" i="6"/>
  <c r="P12" i="6"/>
  <c r="P8" i="6"/>
  <c r="Q9" i="6"/>
  <c r="R10" i="6"/>
  <c r="L11" i="7"/>
  <c r="L7" i="7"/>
  <c r="M12" i="7"/>
  <c r="M8" i="7"/>
  <c r="N9" i="7"/>
  <c r="O10" i="7"/>
  <c r="O6" i="7"/>
  <c r="P11" i="7"/>
  <c r="P7" i="7"/>
  <c r="Q12" i="7"/>
  <c r="Q8" i="7"/>
  <c r="N13" i="6" l="1"/>
  <c r="N17" i="6" s="1"/>
  <c r="R13" i="6"/>
  <c r="R17" i="6" s="1"/>
  <c r="P13" i="5"/>
  <c r="P17" i="5" s="1"/>
  <c r="L13" i="4"/>
  <c r="L17" i="4" s="1"/>
  <c r="O13" i="6"/>
  <c r="O17" i="6" s="1"/>
  <c r="M13" i="5"/>
  <c r="M17" i="5" s="1"/>
  <c r="Q13" i="5"/>
  <c r="Q17" i="5" s="1"/>
  <c r="L13" i="5"/>
  <c r="L17" i="5" s="1"/>
  <c r="O13" i="4"/>
  <c r="O17" i="4" s="1"/>
  <c r="O13" i="5"/>
  <c r="O17" i="5" s="1"/>
  <c r="N13" i="7"/>
  <c r="N17" i="7" s="1"/>
  <c r="N13" i="4"/>
  <c r="N17" i="4" s="1"/>
</calcChain>
</file>

<file path=xl/sharedStrings.xml><?xml version="1.0" encoding="utf-8"?>
<sst xmlns="http://schemas.openxmlformats.org/spreadsheetml/2006/main" count="1145" uniqueCount="204">
  <si>
    <t>X</t>
  </si>
  <si>
    <t>unique_subjects_received</t>
  </si>
  <si>
    <t>Status</t>
  </si>
  <si>
    <t>Director</t>
  </si>
  <si>
    <t>GradStudent</t>
  </si>
  <si>
    <t>Operations</t>
  </si>
  <si>
    <t>Outreach</t>
  </si>
  <si>
    <t>PM</t>
  </si>
  <si>
    <t>Research</t>
  </si>
  <si>
    <t>fg_hubs</t>
  </si>
  <si>
    <t>pid</t>
  </si>
  <si>
    <t>total_sent</t>
  </si>
  <si>
    <t>unique_addresses_sent</t>
  </si>
  <si>
    <t>unique_add_sent_perc</t>
  </si>
  <si>
    <t>unique_subjects_sent</t>
  </si>
  <si>
    <t>unique_sub_sent_perc</t>
  </si>
  <si>
    <t>total_received</t>
  </si>
  <si>
    <t>unique_addresses_received</t>
  </si>
  <si>
    <t>unique_add_rec_perc</t>
  </si>
  <si>
    <t>unique_sub_rec_perc</t>
  </si>
  <si>
    <t>total_emails</t>
  </si>
  <si>
    <t>total_sent_signed</t>
  </si>
  <si>
    <t>total_sent_signed_perc</t>
  </si>
  <si>
    <t>unique_addresses_sent_signed</t>
  </si>
  <si>
    <t>unique_add_sent_perc_signed</t>
  </si>
  <si>
    <t>unique_subjects_sent_signed</t>
  </si>
  <si>
    <t>unique_sub_sent_perc_signed</t>
  </si>
  <si>
    <t>total_received_signed</t>
  </si>
  <si>
    <t>total_rec_signed_perc</t>
  </si>
  <si>
    <t>unique_addresses_received_signed</t>
  </si>
  <si>
    <t>unique_add_rec_perc_signed</t>
  </si>
  <si>
    <t>unique_subjects_received_signed</t>
  </si>
  <si>
    <t>unique_sub_rec_perc_signed</t>
  </si>
  <si>
    <t>total_sent_encrypted</t>
  </si>
  <si>
    <t>total_sent_encrypted_perc</t>
  </si>
  <si>
    <t>unique_addresses_sent_encrypted</t>
  </si>
  <si>
    <t>unique_add_sent_perc_encrypted</t>
  </si>
  <si>
    <t>unique_subjects_sent_encrypted</t>
  </si>
  <si>
    <t>unique_sub_sent_perc_encrypted</t>
  </si>
  <si>
    <t>total_received_encrypted</t>
  </si>
  <si>
    <t>total_rec_encrypted_perc</t>
  </si>
  <si>
    <t>unique_addresses_received_encrypted</t>
  </si>
  <si>
    <t>unique_add_rec_perc_encrypted</t>
  </si>
  <si>
    <t>unique_subjects_received_encrypted</t>
  </si>
  <si>
    <t>unique_sub_rec_perc_encrypted</t>
  </si>
  <si>
    <t>inter_hume_sent</t>
  </si>
  <si>
    <t>inter_hume_received</t>
  </si>
  <si>
    <t>inter_vt_sent</t>
  </si>
  <si>
    <t>inter_vt_received</t>
  </si>
  <si>
    <t>sent_to</t>
  </si>
  <si>
    <t>sent_to_perc</t>
  </si>
  <si>
    <t>sent_cc</t>
  </si>
  <si>
    <t>sent_cc_perc</t>
  </si>
  <si>
    <t>rec_to</t>
  </si>
  <si>
    <t>rec_to_perc</t>
  </si>
  <si>
    <t>rec_cc</t>
  </si>
  <si>
    <t>rec_cc_perc</t>
  </si>
  <si>
    <t>avg_recipients_sent</t>
  </si>
  <si>
    <t>avg_recipients_rec</t>
  </si>
  <si>
    <t>avg_body_chars_sent</t>
  </si>
  <si>
    <t>avg_body_chars_rec</t>
  </si>
  <si>
    <t>var_body_chars_sent</t>
  </si>
  <si>
    <t>var_body_chars_rec</t>
  </si>
  <si>
    <t>after_hours_sent</t>
  </si>
  <si>
    <t>after_hours_sent_perc</t>
  </si>
  <si>
    <t>after_hours_rec</t>
  </si>
  <si>
    <t>after_hours_rec_perc</t>
  </si>
  <si>
    <t>after_hours_sent_hume</t>
  </si>
  <si>
    <t>after_hours_sent_hume_perc</t>
  </si>
  <si>
    <t>after_hours_rec_hume</t>
  </si>
  <si>
    <t>after_hours_rec_hume_perc</t>
  </si>
  <si>
    <t>avg_sent_per_day</t>
  </si>
  <si>
    <t>avg_rec_per_day</t>
  </si>
  <si>
    <t>avg_emails_per_day</t>
  </si>
  <si>
    <t>attached_sent</t>
  </si>
  <si>
    <t>attached_rec</t>
  </si>
  <si>
    <t>avg_attachments_sent</t>
  </si>
  <si>
    <t>avg_attachments_rec</t>
  </si>
  <si>
    <t>sent_re</t>
  </si>
  <si>
    <t>sent_re_perc</t>
  </si>
  <si>
    <t>sent_fw</t>
  </si>
  <si>
    <t>sent_fw_perc</t>
  </si>
  <si>
    <t>rec_re</t>
  </si>
  <si>
    <t>rec_re_perc</t>
  </si>
  <si>
    <t>rec_fw</t>
  </si>
  <si>
    <t>rec_fw_perc</t>
  </si>
  <si>
    <t>avg_subject_chars_sent</t>
  </si>
  <si>
    <t>avg_subject_chars_rec</t>
  </si>
  <si>
    <t>var_subject_chars_sent</t>
  </si>
  <si>
    <t>var_subject_chars_rec</t>
  </si>
  <si>
    <t>fg_between_centrality</t>
  </si>
  <si>
    <t>pg_between_centrality</t>
  </si>
  <si>
    <t>pg_avg_neighbor_degree</t>
  </si>
  <si>
    <t>fg_avg_neighbor_degree</t>
  </si>
  <si>
    <t>pg_clustering</t>
  </si>
  <si>
    <t>fg_clustering</t>
  </si>
  <si>
    <t>pg_closeness_centrality</t>
  </si>
  <si>
    <t>fg_closeness_centrality</t>
  </si>
  <si>
    <t>pg_degree_centrality</t>
  </si>
  <si>
    <t>fg_degree_centrality</t>
  </si>
  <si>
    <t>pg_current_flow_closeness_centrality</t>
  </si>
  <si>
    <t>pg_current_flow_betweenness_centrality</t>
  </si>
  <si>
    <t>pg_communicability_centrality</t>
  </si>
  <si>
    <t>fg_communicability_centrality</t>
  </si>
  <si>
    <t>pg_communicability_betweenness_centrality</t>
  </si>
  <si>
    <t>pg_load_centrality</t>
  </si>
  <si>
    <t>fg_load_centrality</t>
  </si>
  <si>
    <t>pg_square_clustering</t>
  </si>
  <si>
    <t>fg_square_clustering</t>
  </si>
  <si>
    <t>pg_eccentricity</t>
  </si>
  <si>
    <t>pg_pagerank</t>
  </si>
  <si>
    <t>fg_pagerank</t>
  </si>
  <si>
    <t>pg_hubs</t>
  </si>
  <si>
    <t>pg_authorities</t>
  </si>
  <si>
    <t>fg_authorities</t>
  </si>
  <si>
    <t>pg_avg_shortest_paths</t>
  </si>
  <si>
    <t>pg_max_shortest_paths</t>
  </si>
  <si>
    <t>fg_avg_shortest_paths</t>
  </si>
  <si>
    <t>fg_max_shortest_paths</t>
  </si>
  <si>
    <t>pg_num_cliques</t>
  </si>
  <si>
    <t>fg_num_cliques</t>
  </si>
  <si>
    <t>adamq</t>
  </si>
  <si>
    <t>ahmed12</t>
  </si>
  <si>
    <t>ajm</t>
  </si>
  <si>
    <t>apblair</t>
  </si>
  <si>
    <t>apoetter</t>
  </si>
  <si>
    <t>arog3632</t>
  </si>
  <si>
    <t>asohangh</t>
  </si>
  <si>
    <t>awais</t>
  </si>
  <si>
    <t>bdeird7</t>
  </si>
  <si>
    <t>ccallsen</t>
  </si>
  <si>
    <t>cheadley</t>
  </si>
  <si>
    <t>chrisdob</t>
  </si>
  <si>
    <t>chrisj12</t>
  </si>
  <si>
    <t>cshahria</t>
  </si>
  <si>
    <t>cthomp</t>
  </si>
  <si>
    <t>darek</t>
  </si>
  <si>
    <t>deannac</t>
  </si>
  <si>
    <t>drdepoy</t>
  </si>
  <si>
    <t>dslevy</t>
  </si>
  <si>
    <t>example</t>
  </si>
  <si>
    <t>fnguyen</t>
  </si>
  <si>
    <t>hayajs</t>
  </si>
  <si>
    <t>het</t>
  </si>
  <si>
    <t>jacouch</t>
  </si>
  <si>
    <t>javier</t>
  </si>
  <si>
    <t>jdemma</t>
  </si>
  <si>
    <t>jgaedder</t>
  </si>
  <si>
    <t>jmahal</t>
  </si>
  <si>
    <t>jmernst</t>
  </si>
  <si>
    <t>jnl</t>
  </si>
  <si>
    <t>jodavis5</t>
  </si>
  <si>
    <t>jonblack</t>
  </si>
  <si>
    <t>jpokorsk</t>
  </si>
  <si>
    <t>jrmurphy</t>
  </si>
  <si>
    <t>jsprick</t>
  </si>
  <si>
    <t>justus</t>
  </si>
  <si>
    <t>jziegler</t>
  </si>
  <si>
    <t>kevin007</t>
  </si>
  <si>
    <t>kgantt</t>
  </si>
  <si>
    <t>kkarranc</t>
  </si>
  <si>
    <t>kls</t>
  </si>
  <si>
    <t>krich</t>
  </si>
  <si>
    <t>krooks</t>
  </si>
  <si>
    <t>ksterne</t>
  </si>
  <si>
    <t>kstraub</t>
  </si>
  <si>
    <t>leslie</t>
  </si>
  <si>
    <t>matthewv</t>
  </si>
  <si>
    <t>mcarrick</t>
  </si>
  <si>
    <t>mdarden</t>
  </si>
  <si>
    <t>mifowler</t>
  </si>
  <si>
    <t>mlapan4</t>
  </si>
  <si>
    <t>mlerch</t>
  </si>
  <si>
    <t>mlgood3</t>
  </si>
  <si>
    <t>mryan91</t>
  </si>
  <si>
    <t>odge</t>
  </si>
  <si>
    <t>oshea</t>
  </si>
  <si>
    <t>pudavid</t>
  </si>
  <si>
    <t>rchase</t>
  </si>
  <si>
    <t>rwmcgwi</t>
  </si>
  <si>
    <t>saikou</t>
  </si>
  <si>
    <t>sarowe</t>
  </si>
  <si>
    <t>sdh11</t>
  </si>
  <si>
    <t>snyder84</t>
  </si>
  <si>
    <t>tandonr</t>
  </si>
  <si>
    <t>tcc</t>
  </si>
  <si>
    <t>tkoehn</t>
  </si>
  <si>
    <t>totani</t>
  </si>
  <si>
    <t>vombo13</t>
  </si>
  <si>
    <t>zleffke</t>
  </si>
  <si>
    <t>&gt;5000</t>
  </si>
  <si>
    <t>&lt;500</t>
  </si>
  <si>
    <t>&gt;0.025</t>
  </si>
  <si>
    <t>&lt;0.0025</t>
  </si>
  <si>
    <t>&lt;0.45</t>
  </si>
  <si>
    <t>&lt;1E-05</t>
  </si>
  <si>
    <t>log hubs</t>
  </si>
  <si>
    <t>&lt;-3</t>
  </si>
  <si>
    <t>&gt;-1.2</t>
  </si>
  <si>
    <t>log rec_fw</t>
  </si>
  <si>
    <t>&lt;1</t>
  </si>
  <si>
    <t>&gt;3.25</t>
  </si>
  <si>
    <t>self-emails</t>
  </si>
  <si>
    <t>&gt;90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</si>
</sst>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'self-emails'!$O$1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'self-emails'!$K$2:$K$12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0-4999-85A7-0A1A2A7E6D14}"/>
            </c:ext>
          </c:extLst>
        </c:ser>
        <c:ser>
          <c:idx val="4"/>
          <c:order val="1"/>
          <c:tx>
            <c:strRef>
              <c:f>'self-emails'!$P$1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'self-emails'!$K$2:$K$12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'self-emails'!$P$2:$P$11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0-4999-85A7-0A1A2A7E6D14}"/>
            </c:ext>
          </c:extLst>
        </c:ser>
        <c:ser>
          <c:idx val="0"/>
          <c:order val="2"/>
          <c:tx>
            <c:strRef>
              <c:f>'self-emails'!$L$1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'self-emails'!$K$2:$K$12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'self-emails'!$L$2:$L$11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0-4999-85A7-0A1A2A7E6D14}"/>
            </c:ext>
          </c:extLst>
        </c:ser>
        <c:ser>
          <c:idx val="2"/>
          <c:order val="3"/>
          <c:tx>
            <c:strRef>
              <c:f>'self-emails'!$N$1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'self-emails'!$K$2:$K$12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'self-emails'!$N$2:$N$11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0-4999-85A7-0A1A2A7E6D14}"/>
            </c:ext>
          </c:extLst>
        </c:ser>
        <c:ser>
          <c:idx val="5"/>
          <c:order val="4"/>
          <c:tx>
            <c:strRef>
              <c:f>'self-emails'!$Q$1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'self-emails'!$K$2:$K$12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'self-emails'!$Q$2:$Q$11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0-4999-85A7-0A1A2A7E6D14}"/>
            </c:ext>
          </c:extLst>
        </c:ser>
        <c:ser>
          <c:idx val="1"/>
          <c:order val="5"/>
          <c:tx>
            <c:strRef>
              <c:f>'self-emails'!$M$1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'self-emails'!$K$2:$K$12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'self-emails'!$M$2:$M$11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0-4999-85A7-0A1A2A7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737776"/>
        <c:axId val="410738336"/>
        <c:axId val="256660544"/>
      </c:bar3DChart>
      <c:catAx>
        <c:axId val="41073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8336"/>
        <c:crosses val="autoZero"/>
        <c:auto val="1"/>
        <c:lblAlgn val="ctr"/>
        <c:lblOffset val="100"/>
        <c:noMultiLvlLbl val="0"/>
      </c:catAx>
      <c:valAx>
        <c:axId val="410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7776"/>
        <c:crosses val="autoZero"/>
        <c:crossBetween val="between"/>
      </c:valAx>
      <c:serAx>
        <c:axId val="25666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8336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unique_sub_rec!$L$1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unique_sub_rec!$L$2:$L$12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2-4398-9890-12E54F4FAAC1}"/>
            </c:ext>
          </c:extLst>
        </c:ser>
        <c:ser>
          <c:idx val="1"/>
          <c:order val="1"/>
          <c:tx>
            <c:strRef>
              <c:f>unique_sub_rec!$M$1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unique_sub_rec!$M$2:$M$12</c:f>
              <c:numCache>
                <c:formatCode>General</c:formatCode>
                <c:ptCount val="11"/>
                <c:pt idx="0">
                  <c:v>20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2-4398-9890-12E54F4FAAC1}"/>
            </c:ext>
          </c:extLst>
        </c:ser>
        <c:ser>
          <c:idx val="2"/>
          <c:order val="2"/>
          <c:tx>
            <c:strRef>
              <c:f>unique_sub_rec!$N$1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unique_sub_rec!$N$2:$N$12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2-4398-9890-12E54F4FAAC1}"/>
            </c:ext>
          </c:extLst>
        </c:ser>
        <c:ser>
          <c:idx val="3"/>
          <c:order val="3"/>
          <c:tx>
            <c:strRef>
              <c:f>unique_sub_rec!$O$1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unique_sub_rec!$O$2:$O$12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2-4398-9890-12E54F4FAAC1}"/>
            </c:ext>
          </c:extLst>
        </c:ser>
        <c:ser>
          <c:idx val="4"/>
          <c:order val="4"/>
          <c:tx>
            <c:strRef>
              <c:f>unique_sub_rec!$P$1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2-4398-9890-12E54F4FAAC1}"/>
            </c:ext>
          </c:extLst>
        </c:ser>
        <c:ser>
          <c:idx val="5"/>
          <c:order val="5"/>
          <c:tx>
            <c:strRef>
              <c:f>unique_sub_rec!$Q$1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unique_sub_rec!$Q$2:$Q$12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2-4398-9890-12E54F4F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999888"/>
        <c:axId val="402000448"/>
      </c:barChart>
      <c:catAx>
        <c:axId val="40199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Unique Subjects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00448"/>
        <c:crosses val="autoZero"/>
        <c:auto val="1"/>
        <c:lblAlgn val="ctr"/>
        <c:lblOffset val="100"/>
        <c:noMultiLvlLbl val="0"/>
      </c:catAx>
      <c:valAx>
        <c:axId val="4020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Sheet1!$N$1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A-421F-8DDE-22D81786C1DA}"/>
            </c:ext>
          </c:extLst>
        </c:ser>
        <c:ser>
          <c:idx val="4"/>
          <c:order val="1"/>
          <c:tx>
            <c:strRef>
              <c:f>Sheet1!$O$1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A-421F-8DDE-22D81786C1DA}"/>
            </c:ext>
          </c:extLst>
        </c:ser>
        <c:ser>
          <c:idx val="0"/>
          <c:order val="2"/>
          <c:tx>
            <c:strRef>
              <c:f>Sheet1!$K$1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A-421F-8DDE-22D81786C1DA}"/>
            </c:ext>
          </c:extLst>
        </c:ser>
        <c:ser>
          <c:idx val="2"/>
          <c:order val="3"/>
          <c:tx>
            <c:strRef>
              <c:f>Sheet1!$M$1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A-421F-8DDE-22D81786C1DA}"/>
            </c:ext>
          </c:extLst>
        </c:ser>
        <c:ser>
          <c:idx val="5"/>
          <c:order val="4"/>
          <c:tx>
            <c:strRef>
              <c:f>Sheet1!$P$1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A-421F-8DDE-22D81786C1DA}"/>
            </c:ext>
          </c:extLst>
        </c:ser>
        <c:ser>
          <c:idx val="1"/>
          <c:order val="5"/>
          <c:tx>
            <c:strRef>
              <c:f>Sheet1!$L$1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A-421F-8DDE-22D81786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3569840"/>
        <c:axId val="443570400"/>
        <c:axId val="256657424"/>
      </c:bar3DChart>
      <c:catAx>
        <c:axId val="4435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0400"/>
        <c:crosses val="autoZero"/>
        <c:auto val="1"/>
        <c:lblAlgn val="ctr"/>
        <c:lblOffset val="100"/>
        <c:noMultiLvlLbl val="0"/>
      </c:catAx>
      <c:valAx>
        <c:axId val="4435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69840"/>
        <c:crosses val="autoZero"/>
        <c:crossBetween val="between"/>
      </c:valAx>
      <c:serAx>
        <c:axId val="25665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0400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E-4545-9BF2-0C0C0926D705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E-4545-9BF2-0C0C0926D705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E-4545-9BF2-0C0C0926D705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E-4545-9BF2-0C0C0926D705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E-4545-9BF2-0C0C0926D705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E-4545-9BF2-0C0C0926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264704"/>
        <c:axId val="449265264"/>
      </c:barChart>
      <c:catAx>
        <c:axId val="44926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Normalized Full Graph Hubs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5264"/>
        <c:crosses val="autoZero"/>
        <c:auto val="1"/>
        <c:lblAlgn val="ctr"/>
        <c:lblOffset val="100"/>
        <c:noMultiLvlLbl val="0"/>
      </c:catAx>
      <c:valAx>
        <c:axId val="449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pg_hubs!$R$1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pg_hubs!$M$2:$M$12</c:f>
              <c:strCache>
                <c:ptCount val="1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8-46FC-AB28-6A9CEF239E7B}"/>
            </c:ext>
          </c:extLst>
        </c:ser>
        <c:ser>
          <c:idx val="4"/>
          <c:order val="1"/>
          <c:tx>
            <c:strRef>
              <c:f>pg_hubs!$S$1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pg_hubs!$M$2:$M$12</c:f>
              <c:strCache>
                <c:ptCount val="1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pg_hubs!$S$2:$S$11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8-46FC-AB28-6A9CEF239E7B}"/>
            </c:ext>
          </c:extLst>
        </c:ser>
        <c:ser>
          <c:idx val="0"/>
          <c:order val="2"/>
          <c:tx>
            <c:strRef>
              <c:f>pg_hubs!$O$1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pg_hubs!$M$2:$M$12</c:f>
              <c:strCache>
                <c:ptCount val="1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8-46FC-AB28-6A9CEF239E7B}"/>
            </c:ext>
          </c:extLst>
        </c:ser>
        <c:ser>
          <c:idx val="2"/>
          <c:order val="3"/>
          <c:tx>
            <c:strRef>
              <c:f>pg_hubs!$Q$1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pg_hubs!$M$2:$M$12</c:f>
              <c:strCache>
                <c:ptCount val="1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pg_hubs!$Q$2:$Q$11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8-46FC-AB28-6A9CEF239E7B}"/>
            </c:ext>
          </c:extLst>
        </c:ser>
        <c:ser>
          <c:idx val="5"/>
          <c:order val="4"/>
          <c:tx>
            <c:strRef>
              <c:f>pg_hubs!$T$1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pg_hubs!$M$2:$M$12</c:f>
              <c:strCache>
                <c:ptCount val="1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pg_hubs!$T$2:$T$11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48-46FC-AB28-6A9CEF239E7B}"/>
            </c:ext>
          </c:extLst>
        </c:ser>
        <c:ser>
          <c:idx val="1"/>
          <c:order val="5"/>
          <c:tx>
            <c:strRef>
              <c:f>pg_hubs!$P$1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pg_hubs!$M$2:$M$12</c:f>
              <c:strCache>
                <c:ptCount val="1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pg_hubs!$P$2:$P$11</c:f>
              <c:numCache>
                <c:formatCode>General</c:formatCode>
                <c:ptCount val="10"/>
                <c:pt idx="0">
                  <c:v>15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48-46FC-AB28-6A9CEF239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896960"/>
        <c:axId val="407897520"/>
        <c:axId val="256658048"/>
      </c:bar3DChart>
      <c:catAx>
        <c:axId val="40789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7520"/>
        <c:crosses val="autoZero"/>
        <c:auto val="1"/>
        <c:lblAlgn val="ctr"/>
        <c:lblOffset val="100"/>
        <c:noMultiLvlLbl val="0"/>
      </c:catAx>
      <c:valAx>
        <c:axId val="407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6960"/>
        <c:crosses val="autoZero"/>
        <c:crossBetween val="between"/>
      </c:valAx>
      <c:serAx>
        <c:axId val="25665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7520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pg_hubs!$O$1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(pg_hubs!$L$2,pg_hubs!$M$3:$M$12)</c:f>
              <c:strCache>
                <c:ptCount val="11"/>
                <c:pt idx="0">
                  <c:v>&lt;-3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pg_hubs!$O$2:$O$12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B-4547-B611-3D3214C6F2F5}"/>
            </c:ext>
          </c:extLst>
        </c:ser>
        <c:ser>
          <c:idx val="1"/>
          <c:order val="1"/>
          <c:tx>
            <c:strRef>
              <c:f>pg_hubs!$P$1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(pg_hubs!$L$2,pg_hubs!$M$3:$M$12)</c:f>
              <c:strCache>
                <c:ptCount val="11"/>
                <c:pt idx="0">
                  <c:v>&lt;-3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pg_hubs!$P$2:$P$12</c:f>
              <c:numCache>
                <c:formatCode>General</c:formatCode>
                <c:ptCount val="11"/>
                <c:pt idx="0">
                  <c:v>15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B-4547-B611-3D3214C6F2F5}"/>
            </c:ext>
          </c:extLst>
        </c:ser>
        <c:ser>
          <c:idx val="2"/>
          <c:order val="2"/>
          <c:tx>
            <c:strRef>
              <c:f>pg_hubs!$Q$1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(pg_hubs!$L$2,pg_hubs!$M$3:$M$12)</c:f>
              <c:strCache>
                <c:ptCount val="11"/>
                <c:pt idx="0">
                  <c:v>&lt;-3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pg_hubs!$Q$2:$Q$12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B-4547-B611-3D3214C6F2F5}"/>
            </c:ext>
          </c:extLst>
        </c:ser>
        <c:ser>
          <c:idx val="3"/>
          <c:order val="3"/>
          <c:tx>
            <c:strRef>
              <c:f>pg_hubs!$R$1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(pg_hubs!$L$2,pg_hubs!$M$3:$M$12)</c:f>
              <c:strCache>
                <c:ptCount val="11"/>
                <c:pt idx="0">
                  <c:v>&lt;-3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pg_hubs!$R$2:$R$12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B-4547-B611-3D3214C6F2F5}"/>
            </c:ext>
          </c:extLst>
        </c:ser>
        <c:ser>
          <c:idx val="4"/>
          <c:order val="4"/>
          <c:tx>
            <c:strRef>
              <c:f>pg_hubs!$S$1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(pg_hubs!$L$2,pg_hubs!$M$3:$M$12)</c:f>
              <c:strCache>
                <c:ptCount val="11"/>
                <c:pt idx="0">
                  <c:v>&lt;-3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8B-4547-B611-3D3214C6F2F5}"/>
            </c:ext>
          </c:extLst>
        </c:ser>
        <c:ser>
          <c:idx val="5"/>
          <c:order val="5"/>
          <c:tx>
            <c:strRef>
              <c:f>pg_hubs!$T$1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(pg_hubs!$L$2,pg_hubs!$M$3:$M$12)</c:f>
              <c:strCache>
                <c:ptCount val="11"/>
                <c:pt idx="0">
                  <c:v>&lt;-3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&gt;-1.2</c:v>
                </c:pt>
              </c:strCache>
            </c:strRef>
          </c:cat>
          <c:val>
            <c:numRef>
              <c:f>pg_hubs!$T$2:$T$12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8B-4547-B611-3D3214C6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112032"/>
        <c:axId val="449423424"/>
      </c:barChart>
      <c:catAx>
        <c:axId val="44611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Log of Hubs (Partial Graph)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3424"/>
        <c:crosses val="autoZero"/>
        <c:auto val="1"/>
        <c:lblAlgn val="ctr"/>
        <c:lblOffset val="100"/>
        <c:noMultiLvlLbl val="0"/>
      </c:catAx>
      <c:valAx>
        <c:axId val="4494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forwards!$P$1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forwards!$L$2:$L$12</c:f>
              <c:strCach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F-4755-89ED-D5F3004DE679}"/>
            </c:ext>
          </c:extLst>
        </c:ser>
        <c:ser>
          <c:idx val="4"/>
          <c:order val="1"/>
          <c:tx>
            <c:strRef>
              <c:f>forwards!$Q$1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forwards!$L$2:$L$12</c:f>
              <c:strCach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F-4755-89ED-D5F3004DE679}"/>
            </c:ext>
          </c:extLst>
        </c:ser>
        <c:ser>
          <c:idx val="0"/>
          <c:order val="2"/>
          <c:tx>
            <c:strRef>
              <c:f>forwards!$M$1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forwards!$L$2:$L$12</c:f>
              <c:strCach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F-4755-89ED-D5F3004DE679}"/>
            </c:ext>
          </c:extLst>
        </c:ser>
        <c:ser>
          <c:idx val="2"/>
          <c:order val="3"/>
          <c:tx>
            <c:strRef>
              <c:f>forwards!$O$1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forwards!$L$2:$L$12</c:f>
              <c:strCach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forwards!$O$2:$O$11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F-4755-89ED-D5F3004DE679}"/>
            </c:ext>
          </c:extLst>
        </c:ser>
        <c:ser>
          <c:idx val="5"/>
          <c:order val="4"/>
          <c:tx>
            <c:strRef>
              <c:f>forwards!$R$1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forwards!$L$2:$L$12</c:f>
              <c:strCach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4F-4755-89ED-D5F3004DE679}"/>
            </c:ext>
          </c:extLst>
        </c:ser>
        <c:ser>
          <c:idx val="1"/>
          <c:order val="5"/>
          <c:tx>
            <c:strRef>
              <c:f>forwards!$N$1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forwards!$L$2:$L$12</c:f>
              <c:strCach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forwards!$N$2:$N$11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4F-4755-89ED-D5F3004D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737776"/>
        <c:axId val="410738336"/>
        <c:axId val="256660544"/>
      </c:bar3DChart>
      <c:catAx>
        <c:axId val="41073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8336"/>
        <c:crosses val="autoZero"/>
        <c:auto val="1"/>
        <c:lblAlgn val="ctr"/>
        <c:lblOffset val="100"/>
        <c:noMultiLvlLbl val="0"/>
      </c:catAx>
      <c:valAx>
        <c:axId val="410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7776"/>
        <c:crosses val="autoZero"/>
        <c:crossBetween val="between"/>
      </c:valAx>
      <c:serAx>
        <c:axId val="25666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8336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forwards!$M$1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(forwards!$K$2,forwards!$L$3:$L$12)</c:f>
              <c:strCache>
                <c:ptCount val="11"/>
                <c:pt idx="0">
                  <c:v>&lt;1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C-49E4-BE3F-830F41B31B20}"/>
            </c:ext>
          </c:extLst>
        </c:ser>
        <c:ser>
          <c:idx val="1"/>
          <c:order val="1"/>
          <c:tx>
            <c:strRef>
              <c:f>forwards!$N$1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(forwards!$K$2,forwards!$L$3:$L$12)</c:f>
              <c:strCache>
                <c:ptCount val="11"/>
                <c:pt idx="0">
                  <c:v>&lt;1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forwards!$N$2:$N$12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C-49E4-BE3F-830F41B31B20}"/>
            </c:ext>
          </c:extLst>
        </c:ser>
        <c:ser>
          <c:idx val="2"/>
          <c:order val="2"/>
          <c:tx>
            <c:strRef>
              <c:f>forwards!$O$1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(forwards!$K$2,forwards!$L$3:$L$12)</c:f>
              <c:strCache>
                <c:ptCount val="11"/>
                <c:pt idx="0">
                  <c:v>&lt;1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forwards!$O$2:$O$12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C-49E4-BE3F-830F41B31B20}"/>
            </c:ext>
          </c:extLst>
        </c:ser>
        <c:ser>
          <c:idx val="3"/>
          <c:order val="3"/>
          <c:tx>
            <c:strRef>
              <c:f>forwards!$P$1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(forwards!$K$2,forwards!$L$3:$L$12)</c:f>
              <c:strCache>
                <c:ptCount val="11"/>
                <c:pt idx="0">
                  <c:v>&lt;1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C-49E4-BE3F-830F41B31B20}"/>
            </c:ext>
          </c:extLst>
        </c:ser>
        <c:ser>
          <c:idx val="4"/>
          <c:order val="4"/>
          <c:tx>
            <c:strRef>
              <c:f>forwards!$Q$1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(forwards!$K$2,forwards!$L$3:$L$12)</c:f>
              <c:strCache>
                <c:ptCount val="11"/>
                <c:pt idx="0">
                  <c:v>&lt;1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forwards!$Q$2:$Q$12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5C-49E4-BE3F-830F41B31B20}"/>
            </c:ext>
          </c:extLst>
        </c:ser>
        <c:ser>
          <c:idx val="5"/>
          <c:order val="5"/>
          <c:tx>
            <c:strRef>
              <c:f>forwards!$R$1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(forwards!$K$2,forwards!$L$3:$L$12)</c:f>
              <c:strCache>
                <c:ptCount val="11"/>
                <c:pt idx="0">
                  <c:v>&lt;1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&gt;3.25</c:v>
                </c:pt>
              </c:strCache>
            </c:strRef>
          </c:cat>
          <c:val>
            <c:numRef>
              <c:f>forwards!$R$2:$R$12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5C-49E4-BE3F-830F41B3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999888"/>
        <c:axId val="402000448"/>
      </c:barChart>
      <c:catAx>
        <c:axId val="40199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Log of Number of Forwarded Emails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00448"/>
        <c:crosses val="autoZero"/>
        <c:auto val="1"/>
        <c:lblAlgn val="ctr"/>
        <c:lblOffset val="100"/>
        <c:noMultiLvlLbl val="0"/>
      </c:catAx>
      <c:valAx>
        <c:axId val="4020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'self-emails'!$L$1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('self-emails'!$J$2,'self-emails'!$K$3:$K$12)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'self-emails'!$L$2:$L$12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8-4A98-872A-43DD1C184F1B}"/>
            </c:ext>
          </c:extLst>
        </c:ser>
        <c:ser>
          <c:idx val="1"/>
          <c:order val="1"/>
          <c:tx>
            <c:strRef>
              <c:f>'self-emails'!$M$1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('self-emails'!$J$2,'self-emails'!$K$3:$K$12)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'self-emails'!$M$2:$M$12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8-4A98-872A-43DD1C184F1B}"/>
            </c:ext>
          </c:extLst>
        </c:ser>
        <c:ser>
          <c:idx val="2"/>
          <c:order val="2"/>
          <c:tx>
            <c:strRef>
              <c:f>'self-emails'!$N$1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('self-emails'!$J$2,'self-emails'!$K$3:$K$12)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'self-emails'!$N$2:$N$12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8-4A98-872A-43DD1C184F1B}"/>
            </c:ext>
          </c:extLst>
        </c:ser>
        <c:ser>
          <c:idx val="3"/>
          <c:order val="3"/>
          <c:tx>
            <c:strRef>
              <c:f>'self-emails'!$O$1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('self-emails'!$J$2,'self-emails'!$K$3:$K$12)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'self-emails'!$O$2:$O$12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8-4A98-872A-43DD1C184F1B}"/>
            </c:ext>
          </c:extLst>
        </c:ser>
        <c:ser>
          <c:idx val="4"/>
          <c:order val="4"/>
          <c:tx>
            <c:strRef>
              <c:f>'self-emails'!$P$1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('self-emails'!$J$2,'self-emails'!$K$3:$K$12)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'self-emails'!$P$2:$P$12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B8-4A98-872A-43DD1C184F1B}"/>
            </c:ext>
          </c:extLst>
        </c:ser>
        <c:ser>
          <c:idx val="5"/>
          <c:order val="5"/>
          <c:tx>
            <c:strRef>
              <c:f>'self-emails'!$Q$1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('self-emails'!$J$2,'self-emails'!$K$3:$K$12)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&gt;90</c:v>
                </c:pt>
              </c:strCache>
            </c:strRef>
          </c:cat>
          <c:val>
            <c:numRef>
              <c:f>'self-emails'!$Q$2:$Q$12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B8-4A98-872A-43DD1C18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999888"/>
        <c:axId val="402000448"/>
      </c:barChart>
      <c:catAx>
        <c:axId val="40199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Emails to Self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00448"/>
        <c:crosses val="autoZero"/>
        <c:auto val="1"/>
        <c:lblAlgn val="ctr"/>
        <c:lblOffset val="100"/>
        <c:noMultiLvlLbl val="0"/>
      </c:catAx>
      <c:valAx>
        <c:axId val="4020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'Betweenness Centrality'!$O$1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B-45C7-98DB-B6D6FE298E0B}"/>
            </c:ext>
          </c:extLst>
        </c:ser>
        <c:ser>
          <c:idx val="4"/>
          <c:order val="1"/>
          <c:tx>
            <c:strRef>
              <c:f>'Betweenness Centrality'!$P$1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B-45C7-98DB-B6D6FE298E0B}"/>
            </c:ext>
          </c:extLst>
        </c:ser>
        <c:ser>
          <c:idx val="0"/>
          <c:order val="2"/>
          <c:tx>
            <c:strRef>
              <c:f>'Betweenness Centrality'!$L$1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B-45C7-98DB-B6D6FE298E0B}"/>
            </c:ext>
          </c:extLst>
        </c:ser>
        <c:ser>
          <c:idx val="2"/>
          <c:order val="3"/>
          <c:tx>
            <c:strRef>
              <c:f>'Betweenness Centrality'!$N$1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Centrality'!$N$2:$N$11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B-45C7-98DB-B6D6FE298E0B}"/>
            </c:ext>
          </c:extLst>
        </c:ser>
        <c:ser>
          <c:idx val="5"/>
          <c:order val="4"/>
          <c:tx>
            <c:strRef>
              <c:f>'Betweenness Centrality'!$Q$1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Centrality'!$Q$2:$Q$11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B-45C7-98DB-B6D6FE298E0B}"/>
            </c:ext>
          </c:extLst>
        </c:ser>
        <c:ser>
          <c:idx val="1"/>
          <c:order val="5"/>
          <c:tx>
            <c:strRef>
              <c:f>'Betweenness Centrality'!$M$1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Centrality'!$M$2:$M$11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B-45C7-98DB-B6D6FE298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3291552"/>
        <c:axId val="443292112"/>
        <c:axId val="259497552"/>
      </c:bar3DChart>
      <c:catAx>
        <c:axId val="44329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2112"/>
        <c:crosses val="autoZero"/>
        <c:auto val="1"/>
        <c:lblAlgn val="ctr"/>
        <c:lblOffset val="100"/>
        <c:noMultiLvlLbl val="0"/>
      </c:catAx>
      <c:valAx>
        <c:axId val="4432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1552"/>
        <c:crosses val="autoZero"/>
        <c:crossBetween val="between"/>
      </c:valAx>
      <c:serAx>
        <c:axId val="25949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2112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'Betweenness Centrality'!$L$1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Centrality'!$L$2:$L$12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4-4A07-A22C-E33E575D5BA5}"/>
            </c:ext>
          </c:extLst>
        </c:ser>
        <c:ser>
          <c:idx val="1"/>
          <c:order val="1"/>
          <c:tx>
            <c:strRef>
              <c:f>'Betweenness Centrality'!$M$1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Centrality'!$M$2:$M$12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4-4A07-A22C-E33E575D5BA5}"/>
            </c:ext>
          </c:extLst>
        </c:ser>
        <c:ser>
          <c:idx val="2"/>
          <c:order val="2"/>
          <c:tx>
            <c:strRef>
              <c:f>'Betweenness Centrality'!$N$1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Centrality'!$N$2:$N$12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4-4A07-A22C-E33E575D5BA5}"/>
            </c:ext>
          </c:extLst>
        </c:ser>
        <c:ser>
          <c:idx val="3"/>
          <c:order val="3"/>
          <c:tx>
            <c:strRef>
              <c:f>'Betweenness Centrality'!$O$1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Centrality'!$O$2:$O$12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4-4A07-A22C-E33E575D5BA5}"/>
            </c:ext>
          </c:extLst>
        </c:ser>
        <c:ser>
          <c:idx val="4"/>
          <c:order val="4"/>
          <c:tx>
            <c:strRef>
              <c:f>'Betweenness Centrality'!$P$1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24-4A07-A22C-E33E575D5BA5}"/>
            </c:ext>
          </c:extLst>
        </c:ser>
        <c:ser>
          <c:idx val="5"/>
          <c:order val="5"/>
          <c:tx>
            <c:strRef>
              <c:f>'Betweenness Centrality'!$Q$1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Centrality'!$Q$2:$Q$12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24-4A07-A22C-E33E575D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658320"/>
        <c:axId val="453658880"/>
      </c:barChart>
      <c:catAx>
        <c:axId val="45365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Closeness Centrality (partial graph)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58880"/>
        <c:crosses val="autoZero"/>
        <c:auto val="1"/>
        <c:lblAlgn val="ctr"/>
        <c:lblOffset val="100"/>
        <c:noMultiLvlLbl val="0"/>
      </c:catAx>
      <c:valAx>
        <c:axId val="4536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'Closeness Centrality'!$P$1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B-4AC7-8580-F1FFF88E4A66}"/>
            </c:ext>
          </c:extLst>
        </c:ser>
        <c:ser>
          <c:idx val="4"/>
          <c:order val="1"/>
          <c:tx>
            <c:strRef>
              <c:f>'Closeness Centrality'!$Q$1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B-4AC7-8580-F1FFF88E4A66}"/>
            </c:ext>
          </c:extLst>
        </c:ser>
        <c:ser>
          <c:idx val="0"/>
          <c:order val="2"/>
          <c:tx>
            <c:strRef>
              <c:f>'Closeness Centrality'!$M$1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B-4AC7-8580-F1FFF88E4A66}"/>
            </c:ext>
          </c:extLst>
        </c:ser>
        <c:ser>
          <c:idx val="2"/>
          <c:order val="3"/>
          <c:tx>
            <c:strRef>
              <c:f>'Closeness Centrality'!$O$1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7B-4AC7-8580-F1FFF88E4A66}"/>
            </c:ext>
          </c:extLst>
        </c:ser>
        <c:ser>
          <c:idx val="5"/>
          <c:order val="4"/>
          <c:tx>
            <c:strRef>
              <c:f>'Closeness Centrality'!$R$1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B-4AC7-8580-F1FFF88E4A66}"/>
            </c:ext>
          </c:extLst>
        </c:ser>
        <c:ser>
          <c:idx val="1"/>
          <c:order val="5"/>
          <c:tx>
            <c:strRef>
              <c:f>'Closeness Centrality'!$N$1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Centrality'!$N$2:$N$11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7B-4AC7-8580-F1FFF88E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228400"/>
        <c:axId val="499228960"/>
        <c:axId val="256662416"/>
      </c:bar3DChart>
      <c:catAx>
        <c:axId val="49922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8960"/>
        <c:crosses val="autoZero"/>
        <c:auto val="1"/>
        <c:lblAlgn val="ctr"/>
        <c:lblOffset val="100"/>
        <c:noMultiLvlLbl val="0"/>
      </c:catAx>
      <c:valAx>
        <c:axId val="4992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8400"/>
        <c:crosses val="autoZero"/>
        <c:crossBetween val="between"/>
      </c:valAx>
      <c:serAx>
        <c:axId val="25666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8960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'Closeness Centrality'!$M$1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4-47E6-BCE4-E72D51329D79}"/>
            </c:ext>
          </c:extLst>
        </c:ser>
        <c:ser>
          <c:idx val="1"/>
          <c:order val="1"/>
          <c:tx>
            <c:strRef>
              <c:f>'Closeness Centrality'!$N$1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Centrality'!$N$2:$N$12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4-47E6-BCE4-E72D51329D79}"/>
            </c:ext>
          </c:extLst>
        </c:ser>
        <c:ser>
          <c:idx val="2"/>
          <c:order val="2"/>
          <c:tx>
            <c:strRef>
              <c:f>'Closeness Centrality'!$O$1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Centrality'!$O$2:$O$12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4-47E6-BCE4-E72D51329D79}"/>
            </c:ext>
          </c:extLst>
        </c:ser>
        <c:ser>
          <c:idx val="3"/>
          <c:order val="3"/>
          <c:tx>
            <c:strRef>
              <c:f>'Closeness Centrality'!$P$1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F4-47E6-BCE4-E72D51329D79}"/>
            </c:ext>
          </c:extLst>
        </c:ser>
        <c:ser>
          <c:idx val="4"/>
          <c:order val="4"/>
          <c:tx>
            <c:strRef>
              <c:f>'Closeness Centrality'!$Q$1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Centrality'!$Q$2:$Q$12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F4-47E6-BCE4-E72D51329D79}"/>
            </c:ext>
          </c:extLst>
        </c:ser>
        <c:ser>
          <c:idx val="5"/>
          <c:order val="5"/>
          <c:tx>
            <c:strRef>
              <c:f>'Closeness Centrality'!$R$1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Centrality'!$R$2:$R$12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F4-47E6-BCE4-E72D51329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237920"/>
        <c:axId val="499238480"/>
      </c:barChart>
      <c:catAx>
        <c:axId val="49923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Closeness Centrality (partial graph)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8480"/>
        <c:crosses val="autoZero"/>
        <c:auto val="1"/>
        <c:lblAlgn val="ctr"/>
        <c:lblOffset val="100"/>
        <c:noMultiLvlLbl val="0"/>
      </c:catAx>
      <c:valAx>
        <c:axId val="4992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hubs!$O$1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hubs!$O$2:$O$11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2-4586-B4CC-DE5E8D5AEE68}"/>
            </c:ext>
          </c:extLst>
        </c:ser>
        <c:ser>
          <c:idx val="4"/>
          <c:order val="1"/>
          <c:tx>
            <c:strRef>
              <c:f>hubs!$P$1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2-4586-B4CC-DE5E8D5AEE68}"/>
            </c:ext>
          </c:extLst>
        </c:ser>
        <c:ser>
          <c:idx val="0"/>
          <c:order val="2"/>
          <c:tx>
            <c:strRef>
              <c:f>hubs!$L$1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hubs!$L$2:$L$11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2-4586-B4CC-DE5E8D5AEE68}"/>
            </c:ext>
          </c:extLst>
        </c:ser>
        <c:ser>
          <c:idx val="2"/>
          <c:order val="3"/>
          <c:tx>
            <c:strRef>
              <c:f>hubs!$N$1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hubs!$N$2:$N$11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2-4586-B4CC-DE5E8D5AEE68}"/>
            </c:ext>
          </c:extLst>
        </c:ser>
        <c:ser>
          <c:idx val="5"/>
          <c:order val="4"/>
          <c:tx>
            <c:strRef>
              <c:f>hubs!$Q$1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hubs!$Q$2:$Q$11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2-4586-B4CC-DE5E8D5AEE68}"/>
            </c:ext>
          </c:extLst>
        </c:ser>
        <c:ser>
          <c:idx val="1"/>
          <c:order val="5"/>
          <c:tx>
            <c:strRef>
              <c:f>hubs!$M$1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hubs!$M$2:$M$11</c:f>
              <c:numCache>
                <c:formatCode>General</c:formatCode>
                <c:ptCount val="10"/>
                <c:pt idx="0">
                  <c:v>26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92-4586-B4CC-DE5E8D5A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896960"/>
        <c:axId val="407897520"/>
        <c:axId val="256658048"/>
      </c:bar3DChart>
      <c:catAx>
        <c:axId val="40789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7520"/>
        <c:crosses val="autoZero"/>
        <c:auto val="1"/>
        <c:lblAlgn val="ctr"/>
        <c:lblOffset val="100"/>
        <c:noMultiLvlLbl val="0"/>
      </c:catAx>
      <c:valAx>
        <c:axId val="407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6960"/>
        <c:crosses val="autoZero"/>
        <c:crossBetween val="between"/>
      </c:valAx>
      <c:serAx>
        <c:axId val="25665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7520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hubs!$L$1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hubs!$L$2:$L$12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1-487B-B431-FACC467BC5BB}"/>
            </c:ext>
          </c:extLst>
        </c:ser>
        <c:ser>
          <c:idx val="1"/>
          <c:order val="1"/>
          <c:tx>
            <c:strRef>
              <c:f>hubs!$M$1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hubs!$M$2:$M$12</c:f>
              <c:numCache>
                <c:formatCode>General</c:formatCode>
                <c:ptCount val="11"/>
                <c:pt idx="0">
                  <c:v>26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1-487B-B431-FACC467BC5BB}"/>
            </c:ext>
          </c:extLst>
        </c:ser>
        <c:ser>
          <c:idx val="2"/>
          <c:order val="2"/>
          <c:tx>
            <c:strRef>
              <c:f>hubs!$N$1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hubs!$N$2:$N$12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1-487B-B431-FACC467BC5BB}"/>
            </c:ext>
          </c:extLst>
        </c:ser>
        <c:ser>
          <c:idx val="3"/>
          <c:order val="3"/>
          <c:tx>
            <c:strRef>
              <c:f>hubs!$O$1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hubs!$O$2:$O$12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1-487B-B431-FACC467BC5BB}"/>
            </c:ext>
          </c:extLst>
        </c:ser>
        <c:ser>
          <c:idx val="4"/>
          <c:order val="4"/>
          <c:tx>
            <c:strRef>
              <c:f>hubs!$P$1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E1-487B-B431-FACC467BC5BB}"/>
            </c:ext>
          </c:extLst>
        </c:ser>
        <c:ser>
          <c:idx val="5"/>
          <c:order val="5"/>
          <c:tx>
            <c:strRef>
              <c:f>hubs!$Q$1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hubs!$Q$2:$Q$12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E1-487B-B431-FACC467B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112032"/>
        <c:axId val="449423424"/>
      </c:barChart>
      <c:catAx>
        <c:axId val="44611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Full Graph Hubs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3424"/>
        <c:crosses val="autoZero"/>
        <c:auto val="1"/>
        <c:lblAlgn val="ctr"/>
        <c:lblOffset val="100"/>
        <c:noMultiLvlLbl val="0"/>
      </c:catAx>
      <c:valAx>
        <c:axId val="4494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unique_sub_rec!$O$1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4-43AF-998B-3404741D3D3B}"/>
            </c:ext>
          </c:extLst>
        </c:ser>
        <c:ser>
          <c:idx val="4"/>
          <c:order val="1"/>
          <c:tx>
            <c:strRef>
              <c:f>unique_sub_rec!$P$1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4-43AF-998B-3404741D3D3B}"/>
            </c:ext>
          </c:extLst>
        </c:ser>
        <c:ser>
          <c:idx val="0"/>
          <c:order val="2"/>
          <c:tx>
            <c:strRef>
              <c:f>unique_sub_rec!$L$1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unique_sub_rec!$L$2:$L$11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4-43AF-998B-3404741D3D3B}"/>
            </c:ext>
          </c:extLst>
        </c:ser>
        <c:ser>
          <c:idx val="2"/>
          <c:order val="3"/>
          <c:tx>
            <c:strRef>
              <c:f>unique_sub_rec!$N$1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unique_sub_rec!$N$2:$N$11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4-43AF-998B-3404741D3D3B}"/>
            </c:ext>
          </c:extLst>
        </c:ser>
        <c:ser>
          <c:idx val="5"/>
          <c:order val="4"/>
          <c:tx>
            <c:strRef>
              <c:f>unique_sub_rec!$Q$1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unique_sub_rec!$Q$2:$Q$11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4-43AF-998B-3404741D3D3B}"/>
            </c:ext>
          </c:extLst>
        </c:ser>
        <c:ser>
          <c:idx val="1"/>
          <c:order val="5"/>
          <c:tx>
            <c:strRef>
              <c:f>unique_sub_rec!$M$1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unique_sub_rec!$M$2:$M$11</c:f>
              <c:numCache>
                <c:formatCode>General</c:formatCode>
                <c:ptCount val="10"/>
                <c:pt idx="0">
                  <c:v>20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04-43AF-998B-3404741D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737776"/>
        <c:axId val="410738336"/>
        <c:axId val="256660544"/>
      </c:bar3DChart>
      <c:catAx>
        <c:axId val="41073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8336"/>
        <c:crosses val="autoZero"/>
        <c:auto val="1"/>
        <c:lblAlgn val="ctr"/>
        <c:lblOffset val="100"/>
        <c:noMultiLvlLbl val="0"/>
      </c:catAx>
      <c:valAx>
        <c:axId val="410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7776"/>
        <c:crosses val="autoZero"/>
        <c:crossBetween val="between"/>
      </c:valAx>
      <c:serAx>
        <c:axId val="25666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8336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17316</xdr:colOff>
      <xdr:row>28</xdr:row>
      <xdr:rowOff>151534</xdr:rowOff>
    </xdr:from>
    <xdr:to>
      <xdr:col>29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147924</xdr:colOff>
      <xdr:row>2</xdr:row>
      <xdr:rowOff>25977</xdr:rowOff>
    </xdr:from>
    <xdr:to>
      <xdr:col>40</xdr:col>
      <xdr:colOff>140708</xdr:colOff>
      <xdr:row>32</xdr:row>
      <xdr:rowOff>121226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17316</xdr:colOff>
      <xdr:row>28</xdr:row>
      <xdr:rowOff>151534</xdr:rowOff>
    </xdr:from>
    <xdr:to>
      <xdr:col>29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78651</xdr:colOff>
      <xdr:row>7</xdr:row>
      <xdr:rowOff>95250</xdr:rowOff>
    </xdr:from>
    <xdr:to>
      <xdr:col>50</xdr:col>
      <xdr:colOff>71437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17316</xdr:colOff>
      <xdr:row>28</xdr:row>
      <xdr:rowOff>151534</xdr:rowOff>
    </xdr:from>
    <xdr:to>
      <xdr:col>30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78651</xdr:colOff>
      <xdr:row>7</xdr:row>
      <xdr:rowOff>95250</xdr:rowOff>
    </xdr:from>
    <xdr:to>
      <xdr:col>51</xdr:col>
      <xdr:colOff>71437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17316</xdr:colOff>
      <xdr:row>28</xdr:row>
      <xdr:rowOff>151534</xdr:rowOff>
    </xdr:from>
    <xdr:to>
      <xdr:col>29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78651</xdr:colOff>
      <xdr:row>7</xdr:row>
      <xdr:rowOff>95250</xdr:rowOff>
    </xdr:from>
    <xdr:to>
      <xdr:col>50</xdr:col>
      <xdr:colOff>71437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17316</xdr:colOff>
      <xdr:row>28</xdr:row>
      <xdr:rowOff>151534</xdr:rowOff>
    </xdr:from>
    <xdr:to>
      <xdr:col>29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78651</xdr:colOff>
      <xdr:row>7</xdr:row>
      <xdr:rowOff>95250</xdr:rowOff>
    </xdr:from>
    <xdr:to>
      <xdr:col>50</xdr:col>
      <xdr:colOff>71437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121226</xdr:colOff>
      <xdr:row>22</xdr:row>
      <xdr:rowOff>47625</xdr:rowOff>
    </xdr:from>
    <xdr:to>
      <xdr:col>31</xdr:col>
      <xdr:colOff>547686</xdr:colOff>
      <xdr:row>54</xdr:row>
      <xdr:rowOff>138545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150090</xdr:colOff>
      <xdr:row>11</xdr:row>
      <xdr:rowOff>2308</xdr:rowOff>
    </xdr:from>
    <xdr:to>
      <xdr:col>45</xdr:col>
      <xdr:colOff>314960</xdr:colOff>
      <xdr:row>31</xdr:row>
      <xdr:rowOff>111759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17316</xdr:colOff>
      <xdr:row>28</xdr:row>
      <xdr:rowOff>151534</xdr:rowOff>
    </xdr:from>
    <xdr:to>
      <xdr:col>32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78650</xdr:colOff>
      <xdr:row>8</xdr:row>
      <xdr:rowOff>34636</xdr:rowOff>
    </xdr:from>
    <xdr:to>
      <xdr:col>52</xdr:col>
      <xdr:colOff>519544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17316</xdr:colOff>
      <xdr:row>28</xdr:row>
      <xdr:rowOff>151534</xdr:rowOff>
    </xdr:from>
    <xdr:to>
      <xdr:col>30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494287</xdr:colOff>
      <xdr:row>4</xdr:row>
      <xdr:rowOff>8659</xdr:rowOff>
    </xdr:from>
    <xdr:to>
      <xdr:col>48</xdr:col>
      <xdr:colOff>487072</xdr:colOff>
      <xdr:row>34</xdr:row>
      <xdr:rowOff>103908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zoomScale="55" zoomScaleNormal="55" zoomScalePageLayoutView="55" workbookViewId="0">
      <selection activeCell="K13" sqref="K13"/>
    </sheetView>
  </sheetViews>
  <sheetFormatPr defaultColWidth="8.85546875" defaultRowHeight="15" x14ac:dyDescent="0.25"/>
  <cols>
    <col min="2" max="2" width="7" customWidth="1"/>
    <col min="4" max="9" width="16" bestFit="1" customWidth="1"/>
    <col min="10" max="10" width="16" customWidth="1"/>
  </cols>
  <sheetData>
    <row r="1" spans="1:17" x14ac:dyDescent="0.25">
      <c r="A1" t="s">
        <v>10</v>
      </c>
      <c r="B1" t="s">
        <v>202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 t="s">
        <v>121</v>
      </c>
      <c r="B2">
        <v>4</v>
      </c>
      <c r="C2" t="s">
        <v>4</v>
      </c>
      <c r="D2" t="str">
        <f>IF($C2=D$1,$B2, "")</f>
        <v/>
      </c>
      <c r="E2">
        <f>IF($C2=E$1,$B2, "")</f>
        <v>4</v>
      </c>
      <c r="F2" t="str">
        <f>IF($C2=F$1,$B2, "")</f>
        <v/>
      </c>
      <c r="G2" t="str">
        <f>IF($C2=G$1,$B2, "")</f>
        <v/>
      </c>
      <c r="H2" t="str">
        <f>IF($C2=H$1,$B2, "")</f>
        <v/>
      </c>
      <c r="I2" t="str">
        <f>IF($C2=I$1,$B2, "")</f>
        <v/>
      </c>
      <c r="J2">
        <v>0</v>
      </c>
      <c r="K2">
        <v>1</v>
      </c>
      <c r="L2">
        <f t="shared" ref="L2:Q2" si="0">COUNTIF(D$2:D$200,"&lt;"&amp;$K2)</f>
        <v>1</v>
      </c>
      <c r="M2">
        <f t="shared" si="0"/>
        <v>10</v>
      </c>
      <c r="N2">
        <f t="shared" si="0"/>
        <v>1</v>
      </c>
      <c r="O2">
        <f t="shared" si="0"/>
        <v>1</v>
      </c>
      <c r="P2">
        <f t="shared" si="0"/>
        <v>0</v>
      </c>
      <c r="Q2">
        <f t="shared" si="0"/>
        <v>1</v>
      </c>
    </row>
    <row r="3" spans="1:17" x14ac:dyDescent="0.25">
      <c r="A3" t="s">
        <v>122</v>
      </c>
      <c r="B3">
        <v>1</v>
      </c>
      <c r="C3" t="s">
        <v>8</v>
      </c>
      <c r="D3" t="str">
        <f>IF($C3=D$1,$B3, "")</f>
        <v/>
      </c>
      <c r="E3" t="str">
        <f>IF($C3=E$1,$B3, "")</f>
        <v/>
      </c>
      <c r="F3" t="str">
        <f>IF($C3=F$1,$B3, "")</f>
        <v/>
      </c>
      <c r="G3" t="str">
        <f>IF($C3=G$1,$B3, "")</f>
        <v/>
      </c>
      <c r="H3" t="str">
        <f>IF($C3=H$1,$B3, "")</f>
        <v/>
      </c>
      <c r="I3">
        <f>IF($C3=I$1,$B3, "")</f>
        <v>1</v>
      </c>
      <c r="K3">
        <v>10</v>
      </c>
      <c r="L3">
        <f t="shared" ref="L3:Q10" si="1">COUNTIFS(D$2:D$200, "&lt;"&amp;$K3, D$2:D$200, "&gt;"&amp;$K2)</f>
        <v>0</v>
      </c>
      <c r="M3">
        <f t="shared" si="1"/>
        <v>10</v>
      </c>
      <c r="N3">
        <f t="shared" si="1"/>
        <v>1</v>
      </c>
      <c r="O3">
        <f t="shared" si="1"/>
        <v>0</v>
      </c>
      <c r="P3">
        <f t="shared" si="1"/>
        <v>1</v>
      </c>
      <c r="Q3">
        <f t="shared" si="1"/>
        <v>3</v>
      </c>
    </row>
    <row r="4" spans="1:17" x14ac:dyDescent="0.25">
      <c r="A4" t="s">
        <v>123</v>
      </c>
      <c r="B4">
        <v>22</v>
      </c>
      <c r="C4" t="s">
        <v>3</v>
      </c>
      <c r="D4">
        <f>IF($C4=D$1,$B4, "")</f>
        <v>22</v>
      </c>
      <c r="E4" t="str">
        <f>IF($C4=E$1,$B4, "")</f>
        <v/>
      </c>
      <c r="F4" t="str">
        <f>IF($C4=F$1,$B4, "")</f>
        <v/>
      </c>
      <c r="G4" t="str">
        <f>IF($C4=G$1,$B4, "")</f>
        <v/>
      </c>
      <c r="H4" t="str">
        <f>IF($C4=H$1,$B4, "")</f>
        <v/>
      </c>
      <c r="I4" t="str">
        <f>IF($C4=I$1,$B4, "")</f>
        <v/>
      </c>
      <c r="K4">
        <v>20</v>
      </c>
      <c r="L4">
        <f t="shared" si="1"/>
        <v>0</v>
      </c>
      <c r="M4">
        <f t="shared" si="1"/>
        <v>3</v>
      </c>
      <c r="N4">
        <f t="shared" si="1"/>
        <v>2</v>
      </c>
      <c r="O4">
        <f t="shared" si="1"/>
        <v>0</v>
      </c>
      <c r="P4">
        <f t="shared" si="1"/>
        <v>0</v>
      </c>
      <c r="Q4">
        <f t="shared" si="1"/>
        <v>1</v>
      </c>
    </row>
    <row r="5" spans="1:17" x14ac:dyDescent="0.25">
      <c r="A5" t="s">
        <v>124</v>
      </c>
      <c r="B5">
        <v>0</v>
      </c>
      <c r="C5" t="s">
        <v>4</v>
      </c>
      <c r="D5" t="str">
        <f>IF($C5=D$1,$B5, "")</f>
        <v/>
      </c>
      <c r="E5">
        <f>IF($C5=E$1,$B5, "")</f>
        <v>0</v>
      </c>
      <c r="F5" t="str">
        <f>IF($C5=F$1,$B5, "")</f>
        <v/>
      </c>
      <c r="G5" t="str">
        <f>IF($C5=G$1,$B5, "")</f>
        <v/>
      </c>
      <c r="H5" t="str">
        <f>IF($C5=H$1,$B5, "")</f>
        <v/>
      </c>
      <c r="I5" t="str">
        <f>IF($C5=I$1,$B5, "")</f>
        <v/>
      </c>
      <c r="K5">
        <v>30</v>
      </c>
      <c r="L5">
        <f t="shared" si="1"/>
        <v>3</v>
      </c>
      <c r="M5">
        <f t="shared" si="1"/>
        <v>2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</row>
    <row r="6" spans="1:17" x14ac:dyDescent="0.25">
      <c r="A6" t="s">
        <v>125</v>
      </c>
      <c r="B6">
        <v>168</v>
      </c>
      <c r="C6" t="s">
        <v>7</v>
      </c>
      <c r="D6" t="str">
        <f>IF($C6=D$1,$B6, "")</f>
        <v/>
      </c>
      <c r="E6" t="str">
        <f>IF($C6=E$1,$B6, "")</f>
        <v/>
      </c>
      <c r="F6" t="str">
        <f>IF($C6=F$1,$B6, "")</f>
        <v/>
      </c>
      <c r="G6" t="str">
        <f>IF($C6=G$1,$B6, "")</f>
        <v/>
      </c>
      <c r="H6">
        <f>IF($C6=H$1,$B6, "")</f>
        <v>168</v>
      </c>
      <c r="I6" t="str">
        <f>IF($C6=I$1,$B6, "")</f>
        <v/>
      </c>
      <c r="K6">
        <v>40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2</v>
      </c>
    </row>
    <row r="7" spans="1:17" x14ac:dyDescent="0.25">
      <c r="A7" t="s">
        <v>126</v>
      </c>
      <c r="B7">
        <v>90</v>
      </c>
      <c r="C7" t="s">
        <v>4</v>
      </c>
      <c r="D7" t="str">
        <f>IF($C7=D$1,$B7, "")</f>
        <v/>
      </c>
      <c r="E7">
        <f>IF($C7=E$1,$B7, "")</f>
        <v>90</v>
      </c>
      <c r="F7" t="str">
        <f>IF($C7=F$1,$B7, "")</f>
        <v/>
      </c>
      <c r="G7" t="str">
        <f>IF($C7=G$1,$B7, "")</f>
        <v/>
      </c>
      <c r="H7" t="str">
        <f>IF($C7=H$1,$B7, "")</f>
        <v/>
      </c>
      <c r="I7" t="str">
        <f>IF($C7=I$1,$B7, "")</f>
        <v/>
      </c>
      <c r="K7">
        <v>50</v>
      </c>
      <c r="L7">
        <f t="shared" si="1"/>
        <v>1</v>
      </c>
      <c r="M7">
        <f t="shared" si="1"/>
        <v>0</v>
      </c>
      <c r="N7">
        <f t="shared" si="1"/>
        <v>2</v>
      </c>
      <c r="O7">
        <f t="shared" si="1"/>
        <v>0</v>
      </c>
      <c r="P7">
        <f t="shared" si="1"/>
        <v>0</v>
      </c>
      <c r="Q7">
        <f t="shared" si="1"/>
        <v>1</v>
      </c>
    </row>
    <row r="8" spans="1:17" x14ac:dyDescent="0.25">
      <c r="A8" t="s">
        <v>127</v>
      </c>
      <c r="B8">
        <v>1</v>
      </c>
      <c r="C8" t="s">
        <v>4</v>
      </c>
      <c r="D8" t="str">
        <f>IF($C8=D$1,$B8, "")</f>
        <v/>
      </c>
      <c r="E8">
        <f>IF($C8=E$1,$B8, "")</f>
        <v>1</v>
      </c>
      <c r="F8" t="str">
        <f>IF($C8=F$1,$B8, "")</f>
        <v/>
      </c>
      <c r="G8" t="str">
        <f>IF($C8=G$1,$B8, "")</f>
        <v/>
      </c>
      <c r="H8" t="str">
        <f>IF($C8=H$1,$B8, "")</f>
        <v/>
      </c>
      <c r="I8" t="str">
        <f>IF($C8=I$1,$B8, "")</f>
        <v/>
      </c>
      <c r="K8">
        <v>60</v>
      </c>
      <c r="L8">
        <f t="shared" si="1"/>
        <v>1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1</v>
      </c>
      <c r="Q8">
        <f t="shared" si="1"/>
        <v>1</v>
      </c>
    </row>
    <row r="9" spans="1:17" x14ac:dyDescent="0.25">
      <c r="A9" t="s">
        <v>128</v>
      </c>
      <c r="B9">
        <v>3</v>
      </c>
      <c r="C9" t="s">
        <v>4</v>
      </c>
      <c r="D9" t="str">
        <f>IF($C9=D$1,$B9, "")</f>
        <v/>
      </c>
      <c r="E9">
        <f>IF($C9=E$1,$B9, "")</f>
        <v>3</v>
      </c>
      <c r="F9" t="str">
        <f>IF($C9=F$1,$B9, "")</f>
        <v/>
      </c>
      <c r="G9" t="str">
        <f>IF($C9=G$1,$B9, "")</f>
        <v/>
      </c>
      <c r="H9" t="str">
        <f>IF($C9=H$1,$B9, "")</f>
        <v/>
      </c>
      <c r="I9" t="str">
        <f>IF($C9=I$1,$B9, "")</f>
        <v/>
      </c>
      <c r="K9">
        <v>70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</row>
    <row r="10" spans="1:17" x14ac:dyDescent="0.25">
      <c r="A10" t="s">
        <v>129</v>
      </c>
      <c r="B10">
        <v>16</v>
      </c>
      <c r="C10" t="s">
        <v>4</v>
      </c>
      <c r="D10" t="str">
        <f>IF($C10=D$1,$B10, "")</f>
        <v/>
      </c>
      <c r="E10">
        <f>IF($C10=E$1,$B10, "")</f>
        <v>16</v>
      </c>
      <c r="F10" t="str">
        <f>IF($C10=F$1,$B10, "")</f>
        <v/>
      </c>
      <c r="G10" t="str">
        <f>IF($C10=G$1,$B10, "")</f>
        <v/>
      </c>
      <c r="H10" t="str">
        <f>IF($C10=H$1,$B10, "")</f>
        <v/>
      </c>
      <c r="I10" t="str">
        <f>IF($C10=I$1,$B10, "")</f>
        <v/>
      </c>
      <c r="K10">
        <v>80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</row>
    <row r="11" spans="1:17" x14ac:dyDescent="0.25">
      <c r="A11" t="s">
        <v>130</v>
      </c>
      <c r="B11">
        <v>46</v>
      </c>
      <c r="C11" t="s">
        <v>3</v>
      </c>
      <c r="D11">
        <f>IF($C11=D$1,$B11, "")</f>
        <v>46</v>
      </c>
      <c r="E11" t="str">
        <f>IF($C11=E$1,$B11, "")</f>
        <v/>
      </c>
      <c r="F11" t="str">
        <f>IF($C11=F$1,$B11, "")</f>
        <v/>
      </c>
      <c r="G11" t="str">
        <f>IF($C11=G$1,$B11, "")</f>
        <v/>
      </c>
      <c r="H11" t="str">
        <f>IF($C11=H$1,$B11, "")</f>
        <v/>
      </c>
      <c r="I11" t="str">
        <f>IF($C11=I$1,$B11, "")</f>
        <v/>
      </c>
      <c r="K11">
        <v>90</v>
      </c>
      <c r="L11">
        <f t="shared" ref="L11:Q11" si="2">COUNTIFS(D$2:D$200, "&lt;="&amp;$K11, D$2:D$200, "&gt;"&amp;$K10)</f>
        <v>0</v>
      </c>
      <c r="M11">
        <f t="shared" si="2"/>
        <v>1</v>
      </c>
      <c r="N11">
        <f t="shared" si="2"/>
        <v>0</v>
      </c>
      <c r="O11">
        <f t="shared" si="2"/>
        <v>1</v>
      </c>
      <c r="P11">
        <f t="shared" si="2"/>
        <v>0</v>
      </c>
      <c r="Q11">
        <f t="shared" si="2"/>
        <v>1</v>
      </c>
    </row>
    <row r="12" spans="1:17" x14ac:dyDescent="0.25">
      <c r="A12" t="s">
        <v>131</v>
      </c>
      <c r="B12">
        <v>15</v>
      </c>
      <c r="C12" t="s">
        <v>8</v>
      </c>
      <c r="D12" t="str">
        <f>IF($C12=D$1,$B12, "")</f>
        <v/>
      </c>
      <c r="E12" t="str">
        <f>IF($C12=E$1,$B12, "")</f>
        <v/>
      </c>
      <c r="F12" t="str">
        <f>IF($C12=F$1,$B12, "")</f>
        <v/>
      </c>
      <c r="G12" t="str">
        <f>IF($C12=G$1,$B12, "")</f>
        <v/>
      </c>
      <c r="H12" t="str">
        <f>IF($C12=H$1,$B12, "")</f>
        <v/>
      </c>
      <c r="I12">
        <f>IF($C12=I$1,$B12, "")</f>
        <v>15</v>
      </c>
      <c r="K12" t="s">
        <v>203</v>
      </c>
      <c r="L12">
        <f t="shared" ref="L12:Q12" si="3">COUNTIFS(D$2:D$200,  "&gt;"&amp;$K11)</f>
        <v>2</v>
      </c>
      <c r="M12">
        <f t="shared" si="3"/>
        <v>0</v>
      </c>
      <c r="N12">
        <f t="shared" si="3"/>
        <v>1</v>
      </c>
      <c r="O12">
        <f t="shared" si="3"/>
        <v>0</v>
      </c>
      <c r="P12">
        <f t="shared" si="3"/>
        <v>2</v>
      </c>
      <c r="Q12">
        <f t="shared" si="3"/>
        <v>1</v>
      </c>
    </row>
    <row r="13" spans="1:17" x14ac:dyDescent="0.25">
      <c r="A13" t="s">
        <v>132</v>
      </c>
      <c r="B13">
        <v>0</v>
      </c>
      <c r="C13" t="s">
        <v>4</v>
      </c>
      <c r="D13" t="str">
        <f>IF($C13=D$1,$B13, "")</f>
        <v/>
      </c>
      <c r="E13">
        <f>IF($C13=E$1,$B13, "")</f>
        <v>0</v>
      </c>
      <c r="F13" t="str">
        <f>IF($C13=F$1,$B13, "")</f>
        <v/>
      </c>
      <c r="G13" t="str">
        <f>IF($C13=G$1,$B13, "")</f>
        <v/>
      </c>
      <c r="H13" t="str">
        <f>IF($C13=H$1,$B13, "")</f>
        <v/>
      </c>
      <c r="I13" t="str">
        <f>IF($C13=I$1,$B13, "")</f>
        <v/>
      </c>
      <c r="L13">
        <f>SUM(L2:L12)</f>
        <v>8</v>
      </c>
      <c r="M13">
        <f t="shared" ref="M13:Q13" si="4">SUM(M2:M12)</f>
        <v>27</v>
      </c>
      <c r="N13">
        <f t="shared" si="4"/>
        <v>7</v>
      </c>
      <c r="O13">
        <f t="shared" si="4"/>
        <v>2</v>
      </c>
      <c r="P13">
        <f t="shared" si="4"/>
        <v>4</v>
      </c>
      <c r="Q13">
        <f t="shared" si="4"/>
        <v>11</v>
      </c>
    </row>
    <row r="14" spans="1:17" x14ac:dyDescent="0.25">
      <c r="A14" t="s">
        <v>133</v>
      </c>
      <c r="B14">
        <v>2</v>
      </c>
      <c r="C14" t="s">
        <v>4</v>
      </c>
      <c r="D14" t="str">
        <f>IF($C14=D$1,$B14, "")</f>
        <v/>
      </c>
      <c r="E14">
        <f>IF($C14=E$1,$B14, "")</f>
        <v>2</v>
      </c>
      <c r="F14" t="str">
        <f>IF($C14=F$1,$B14, "")</f>
        <v/>
      </c>
      <c r="G14" t="str">
        <f>IF($C14=G$1,$B14, "")</f>
        <v/>
      </c>
      <c r="H14" t="str">
        <f>IF($C14=H$1,$B14, "")</f>
        <v/>
      </c>
      <c r="I14" t="str">
        <f>IF($C14=I$1,$B14, "")</f>
        <v/>
      </c>
    </row>
    <row r="15" spans="1:17" x14ac:dyDescent="0.25">
      <c r="A15" t="s">
        <v>134</v>
      </c>
      <c r="B15">
        <v>10</v>
      </c>
      <c r="C15" t="s">
        <v>4</v>
      </c>
      <c r="D15" t="str">
        <f>IF($C15=D$1,$B15, "")</f>
        <v/>
      </c>
      <c r="E15">
        <f>IF($C15=E$1,$B15, "")</f>
        <v>10</v>
      </c>
      <c r="F15" t="str">
        <f>IF($C15=F$1,$B15, "")</f>
        <v/>
      </c>
      <c r="G15" t="str">
        <f>IF($C15=G$1,$B15, "")</f>
        <v/>
      </c>
      <c r="H15" t="str">
        <f>IF($C15=H$1,$B15, "")</f>
        <v/>
      </c>
      <c r="I15" t="str">
        <f>IF($C15=I$1,$B15, "")</f>
        <v/>
      </c>
      <c r="L15">
        <v>8</v>
      </c>
      <c r="M15">
        <v>30</v>
      </c>
      <c r="N15">
        <v>7</v>
      </c>
      <c r="O15">
        <v>2</v>
      </c>
      <c r="P15">
        <v>5</v>
      </c>
      <c r="Q15">
        <v>17</v>
      </c>
    </row>
    <row r="16" spans="1:17" x14ac:dyDescent="0.25">
      <c r="A16" t="s">
        <v>135</v>
      </c>
      <c r="B16">
        <v>53</v>
      </c>
      <c r="C16" t="s">
        <v>3</v>
      </c>
      <c r="D16">
        <f>IF($C16=D$1,$B16, "")</f>
        <v>53</v>
      </c>
      <c r="E16" t="str">
        <f>IF($C16=E$1,$B16, "")</f>
        <v/>
      </c>
      <c r="F16" t="str">
        <f>IF($C16=F$1,$B16, "")</f>
        <v/>
      </c>
      <c r="G16" t="str">
        <f>IF($C16=G$1,$B16, "")</f>
        <v/>
      </c>
      <c r="H16" t="str">
        <f>IF($C16=H$1,$B16, "")</f>
        <v/>
      </c>
      <c r="I16" t="str">
        <f>IF($C16=I$1,$B16, "")</f>
        <v/>
      </c>
    </row>
    <row r="17" spans="1:17" x14ac:dyDescent="0.25">
      <c r="A17" t="s">
        <v>136</v>
      </c>
      <c r="B17">
        <v>0</v>
      </c>
      <c r="C17" t="s">
        <v>4</v>
      </c>
      <c r="D17" t="str">
        <f>IF($C17=D$1,$B17, "")</f>
        <v/>
      </c>
      <c r="E17">
        <f>IF($C17=E$1,$B17, "")</f>
        <v>0</v>
      </c>
      <c r="F17" t="str">
        <f>IF($C17=F$1,$B17, "")</f>
        <v/>
      </c>
      <c r="G17" t="str">
        <f>IF($C17=G$1,$B17, "")</f>
        <v/>
      </c>
      <c r="H17" t="str">
        <f>IF($C17=H$1,$B17, "")</f>
        <v/>
      </c>
      <c r="I17" t="str">
        <f>IF($C17=I$1,$B17, "")</f>
        <v/>
      </c>
      <c r="L17">
        <f>L13-L15</f>
        <v>0</v>
      </c>
      <c r="M17">
        <f t="shared" ref="M17:Q17" si="5">M13-M15</f>
        <v>-3</v>
      </c>
      <c r="N17">
        <f t="shared" si="5"/>
        <v>0</v>
      </c>
      <c r="O17">
        <f t="shared" si="5"/>
        <v>0</v>
      </c>
      <c r="P17">
        <f t="shared" si="5"/>
        <v>-1</v>
      </c>
      <c r="Q17">
        <f t="shared" si="5"/>
        <v>-6</v>
      </c>
    </row>
    <row r="18" spans="1:17" x14ac:dyDescent="0.25">
      <c r="A18" t="s">
        <v>137</v>
      </c>
      <c r="B18">
        <v>41</v>
      </c>
      <c r="C18" t="s">
        <v>5</v>
      </c>
      <c r="D18" t="str">
        <f>IF($C18=D$1,$B18, "")</f>
        <v/>
      </c>
      <c r="E18" t="str">
        <f>IF($C18=E$1,$B18, "")</f>
        <v/>
      </c>
      <c r="F18">
        <f>IF($C18=F$1,$B18, "")</f>
        <v>41</v>
      </c>
      <c r="G18" t="str">
        <f>IF($C18=G$1,$B18, "")</f>
        <v/>
      </c>
      <c r="H18" t="str">
        <f>IF($C18=H$1,$B18, "")</f>
        <v/>
      </c>
      <c r="I18" t="str">
        <f>IF($C18=I$1,$B18, "")</f>
        <v/>
      </c>
    </row>
    <row r="19" spans="1:17" x14ac:dyDescent="0.25">
      <c r="A19" t="s">
        <v>138</v>
      </c>
      <c r="B19">
        <v>35</v>
      </c>
      <c r="C19" t="s">
        <v>8</v>
      </c>
      <c r="D19" t="str">
        <f>IF($C19=D$1,$B19, "")</f>
        <v/>
      </c>
      <c r="E19" t="str">
        <f>IF($C19=E$1,$B19, "")</f>
        <v/>
      </c>
      <c r="F19" t="str">
        <f>IF($C19=F$1,$B19, "")</f>
        <v/>
      </c>
      <c r="G19" t="str">
        <f>IF($C19=G$1,$B19, "")</f>
        <v/>
      </c>
      <c r="H19" t="str">
        <f>IF($C19=H$1,$B19, "")</f>
        <v/>
      </c>
      <c r="I19">
        <f>IF($C19=I$1,$B19, "")</f>
        <v>35</v>
      </c>
    </row>
    <row r="20" spans="1:17" x14ac:dyDescent="0.25">
      <c r="A20" t="s">
        <v>139</v>
      </c>
      <c r="B20">
        <v>27</v>
      </c>
      <c r="C20" t="s">
        <v>3</v>
      </c>
      <c r="D20">
        <f>IF($C20=D$1,$B20, "")</f>
        <v>27</v>
      </c>
      <c r="E20" t="str">
        <f>IF($C20=E$1,$B20, "")</f>
        <v/>
      </c>
      <c r="F20" t="str">
        <f>IF($C20=F$1,$B20, "")</f>
        <v/>
      </c>
      <c r="G20" t="str">
        <f>IF($C20=G$1,$B20, "")</f>
        <v/>
      </c>
      <c r="H20" t="str">
        <f>IF($C20=H$1,$B20, "")</f>
        <v/>
      </c>
      <c r="I20" t="str">
        <f>IF($C20=I$1,$B20, "")</f>
        <v/>
      </c>
    </row>
    <row r="21" spans="1:17" x14ac:dyDescent="0.25">
      <c r="A21" t="s">
        <v>140</v>
      </c>
      <c r="B21">
        <v>5</v>
      </c>
      <c r="C21" t="s">
        <v>4</v>
      </c>
      <c r="D21" t="str">
        <f>IF($C21=D$1,$B21, "")</f>
        <v/>
      </c>
      <c r="E21">
        <f>IF($C21=E$1,$B21, "")</f>
        <v>5</v>
      </c>
      <c r="F21" t="str">
        <f>IF($C21=F$1,$B21, "")</f>
        <v/>
      </c>
      <c r="G21" t="str">
        <f>IF($C21=G$1,$B21, "")</f>
        <v/>
      </c>
      <c r="H21" t="str">
        <f>IF($C21=H$1,$B21, "")</f>
        <v/>
      </c>
      <c r="I21" t="str">
        <f>IF($C21=I$1,$B21, "")</f>
        <v/>
      </c>
    </row>
    <row r="22" spans="1:17" x14ac:dyDescent="0.25">
      <c r="A22" t="s">
        <v>141</v>
      </c>
      <c r="B22">
        <v>12</v>
      </c>
      <c r="C22" t="s">
        <v>4</v>
      </c>
      <c r="D22" t="str">
        <f>IF($C22=D$1,$B22, "")</f>
        <v/>
      </c>
      <c r="E22">
        <f>IF($C22=E$1,$B22, "")</f>
        <v>12</v>
      </c>
      <c r="F22" t="str">
        <f>IF($C22=F$1,$B22, "")</f>
        <v/>
      </c>
      <c r="G22" t="str">
        <f>IF($C22=G$1,$B22, "")</f>
        <v/>
      </c>
      <c r="H22" t="str">
        <f>IF($C22=H$1,$B22, "")</f>
        <v/>
      </c>
      <c r="I22" t="str">
        <f>IF($C22=I$1,$B22, "")</f>
        <v/>
      </c>
    </row>
    <row r="23" spans="1:17" x14ac:dyDescent="0.25">
      <c r="A23" t="s">
        <v>142</v>
      </c>
      <c r="B23">
        <v>0</v>
      </c>
      <c r="C23" t="s">
        <v>4</v>
      </c>
      <c r="D23" t="str">
        <f>IF($C23=D$1,$B23, "")</f>
        <v/>
      </c>
      <c r="E23">
        <f>IF($C23=E$1,$B23, "")</f>
        <v>0</v>
      </c>
      <c r="F23" t="str">
        <f>IF($C23=F$1,$B23, "")</f>
        <v/>
      </c>
      <c r="G23" t="str">
        <f>IF($C23=G$1,$B23, "")</f>
        <v/>
      </c>
      <c r="H23" t="str">
        <f>IF($C23=H$1,$B23, "")</f>
        <v/>
      </c>
      <c r="I23" t="str">
        <f>IF($C23=I$1,$B23, "")</f>
        <v/>
      </c>
    </row>
    <row r="24" spans="1:17" x14ac:dyDescent="0.25">
      <c r="A24" t="s">
        <v>143</v>
      </c>
      <c r="B24">
        <v>36</v>
      </c>
      <c r="C24" t="s">
        <v>8</v>
      </c>
      <c r="D24" t="str">
        <f>IF($C24=D$1,$B24, "")</f>
        <v/>
      </c>
      <c r="E24" t="str">
        <f>IF($C24=E$1,$B24, "")</f>
        <v/>
      </c>
      <c r="F24" t="str">
        <f>IF($C24=F$1,$B24, "")</f>
        <v/>
      </c>
      <c r="G24" t="str">
        <f>IF($C24=G$1,$B24, "")</f>
        <v/>
      </c>
      <c r="H24" t="str">
        <f>IF($C24=H$1,$B24, "")</f>
        <v/>
      </c>
      <c r="I24">
        <f>IF($C24=I$1,$B24, "")</f>
        <v>36</v>
      </c>
    </row>
    <row r="25" spans="1:17" x14ac:dyDescent="0.25">
      <c r="A25" t="s">
        <v>144</v>
      </c>
      <c r="B25">
        <v>34</v>
      </c>
      <c r="C25" t="s">
        <v>4</v>
      </c>
      <c r="D25" t="str">
        <f>IF($C25=D$1,$B25, "")</f>
        <v/>
      </c>
      <c r="E25">
        <f>IF($C25=E$1,$B25, "")</f>
        <v>34</v>
      </c>
      <c r="F25" t="str">
        <f>IF($C25=F$1,$B25, "")</f>
        <v/>
      </c>
      <c r="G25" t="str">
        <f>IF($C25=G$1,$B25, "")</f>
        <v/>
      </c>
      <c r="H25" t="str">
        <f>IF($C25=H$1,$B25, "")</f>
        <v/>
      </c>
      <c r="I25" t="str">
        <f>IF($C25=I$1,$B25, "")</f>
        <v/>
      </c>
    </row>
    <row r="26" spans="1:17" x14ac:dyDescent="0.25">
      <c r="A26" t="s">
        <v>145</v>
      </c>
      <c r="B26">
        <v>0</v>
      </c>
      <c r="C26" t="s">
        <v>4</v>
      </c>
      <c r="D26" t="str">
        <f>IF($C26=D$1,$B26, "")</f>
        <v/>
      </c>
      <c r="E26">
        <f>IF($C26=E$1,$B26, "")</f>
        <v>0</v>
      </c>
      <c r="F26" t="str">
        <f>IF($C26=F$1,$B26, "")</f>
        <v/>
      </c>
      <c r="G26" t="str">
        <f>IF($C26=G$1,$B26, "")</f>
        <v/>
      </c>
      <c r="H26" t="str">
        <f>IF($C26=H$1,$B26, "")</f>
        <v/>
      </c>
      <c r="I26" t="str">
        <f>IF($C26=I$1,$B26, "")</f>
        <v/>
      </c>
    </row>
    <row r="27" spans="1:17" x14ac:dyDescent="0.25">
      <c r="A27" t="s">
        <v>146</v>
      </c>
      <c r="B27">
        <v>2</v>
      </c>
      <c r="C27" t="s">
        <v>4</v>
      </c>
      <c r="D27" t="str">
        <f>IF($C27=D$1,$B27, "")</f>
        <v/>
      </c>
      <c r="E27">
        <f>IF($C27=E$1,$B27, "")</f>
        <v>2</v>
      </c>
      <c r="F27" t="str">
        <f>IF($C27=F$1,$B27, "")</f>
        <v/>
      </c>
      <c r="G27" t="str">
        <f>IF($C27=G$1,$B27, "")</f>
        <v/>
      </c>
      <c r="H27" t="str">
        <f>IF($C27=H$1,$B27, "")</f>
        <v/>
      </c>
      <c r="I27" t="str">
        <f>IF($C27=I$1,$B27, "")</f>
        <v/>
      </c>
    </row>
    <row r="28" spans="1:17" x14ac:dyDescent="0.25">
      <c r="A28" t="s">
        <v>147</v>
      </c>
      <c r="B28">
        <v>1</v>
      </c>
      <c r="C28" t="s">
        <v>8</v>
      </c>
      <c r="D28" t="str">
        <f>IF($C28=D$1,$B28, "")</f>
        <v/>
      </c>
      <c r="E28" t="str">
        <f>IF($C28=E$1,$B28, "")</f>
        <v/>
      </c>
      <c r="F28" t="str">
        <f>IF($C28=F$1,$B28, "")</f>
        <v/>
      </c>
      <c r="G28" t="str">
        <f>IF($C28=G$1,$B28, "")</f>
        <v/>
      </c>
      <c r="H28" t="str">
        <f>IF($C28=H$1,$B28, "")</f>
        <v/>
      </c>
      <c r="I28">
        <f>IF($C28=I$1,$B28, "")</f>
        <v>1</v>
      </c>
    </row>
    <row r="29" spans="1:17" x14ac:dyDescent="0.25">
      <c r="A29" t="s">
        <v>148</v>
      </c>
      <c r="B29">
        <v>12</v>
      </c>
      <c r="C29" t="s">
        <v>4</v>
      </c>
      <c r="D29" t="str">
        <f>IF($C29=D$1,$B29, "")</f>
        <v/>
      </c>
      <c r="E29">
        <f>IF($C29=E$1,$B29, "")</f>
        <v>12</v>
      </c>
      <c r="F29" t="str">
        <f>IF($C29=F$1,$B29, "")</f>
        <v/>
      </c>
      <c r="G29" t="str">
        <f>IF($C29=G$1,$B29, "")</f>
        <v/>
      </c>
      <c r="H29" t="str">
        <f>IF($C29=H$1,$B29, "")</f>
        <v/>
      </c>
      <c r="I29" t="str">
        <f>IF($C29=I$1,$B29, "")</f>
        <v/>
      </c>
    </row>
    <row r="30" spans="1:17" x14ac:dyDescent="0.25">
      <c r="A30" t="s">
        <v>149</v>
      </c>
      <c r="B30">
        <v>10</v>
      </c>
      <c r="C30" t="s">
        <v>8</v>
      </c>
      <c r="D30" t="str">
        <f>IF($C30=D$1,$B30, "")</f>
        <v/>
      </c>
      <c r="E30" t="str">
        <f>IF($C30=E$1,$B30, "")</f>
        <v/>
      </c>
      <c r="F30" t="str">
        <f>IF($C30=F$1,$B30, "")</f>
        <v/>
      </c>
      <c r="G30" t="str">
        <f>IF($C30=G$1,$B30, "")</f>
        <v/>
      </c>
      <c r="H30" t="str">
        <f>IF($C30=H$1,$B30, "")</f>
        <v/>
      </c>
      <c r="I30">
        <f>IF($C30=I$1,$B30, "")</f>
        <v>10</v>
      </c>
    </row>
    <row r="31" spans="1:17" x14ac:dyDescent="0.25">
      <c r="A31" t="s">
        <v>150</v>
      </c>
      <c r="B31">
        <v>1</v>
      </c>
      <c r="C31" t="s">
        <v>8</v>
      </c>
      <c r="D31" t="str">
        <f>IF($C31=D$1,$B31, "")</f>
        <v/>
      </c>
      <c r="E31" t="str">
        <f>IF($C31=E$1,$B31, "")</f>
        <v/>
      </c>
      <c r="F31" t="str">
        <f>IF($C31=F$1,$B31, "")</f>
        <v/>
      </c>
      <c r="G31" t="str">
        <f>IF($C31=G$1,$B31, "")</f>
        <v/>
      </c>
      <c r="H31" t="str">
        <f>IF($C31=H$1,$B31, "")</f>
        <v/>
      </c>
      <c r="I31">
        <f>IF($C31=I$1,$B31, "")</f>
        <v>1</v>
      </c>
    </row>
    <row r="32" spans="1:17" x14ac:dyDescent="0.25">
      <c r="A32" t="s">
        <v>151</v>
      </c>
      <c r="B32">
        <v>0</v>
      </c>
      <c r="C32" t="s">
        <v>4</v>
      </c>
      <c r="D32" t="str">
        <f>IF($C32=D$1,$B32, "")</f>
        <v/>
      </c>
      <c r="E32">
        <f>IF($C32=E$1,$B32, "")</f>
        <v>0</v>
      </c>
      <c r="F32" t="str">
        <f>IF($C32=F$1,$B32, "")</f>
        <v/>
      </c>
      <c r="G32" t="str">
        <f>IF($C32=G$1,$B32, "")</f>
        <v/>
      </c>
      <c r="H32" t="str">
        <f>IF($C32=H$1,$B32, "")</f>
        <v/>
      </c>
      <c r="I32" t="str">
        <f>IF($C32=I$1,$B32, "")</f>
        <v/>
      </c>
    </row>
    <row r="33" spans="1:9" x14ac:dyDescent="0.25">
      <c r="A33" t="s">
        <v>152</v>
      </c>
      <c r="B33">
        <v>0</v>
      </c>
      <c r="C33" t="s">
        <v>3</v>
      </c>
      <c r="D33">
        <f>IF($C33=D$1,$B33, "")</f>
        <v>0</v>
      </c>
      <c r="E33" t="str">
        <f>IF($C33=E$1,$B33, "")</f>
        <v/>
      </c>
      <c r="F33" t="str">
        <f>IF($C33=F$1,$B33, "")</f>
        <v/>
      </c>
      <c r="G33" t="str">
        <f>IF($C33=G$1,$B33, "")</f>
        <v/>
      </c>
      <c r="H33" t="str">
        <f>IF($C33=H$1,$B33, "")</f>
        <v/>
      </c>
      <c r="I33" t="str">
        <f>IF($C33=I$1,$B33, "")</f>
        <v/>
      </c>
    </row>
    <row r="34" spans="1:9" x14ac:dyDescent="0.25">
      <c r="A34" t="s">
        <v>153</v>
      </c>
      <c r="B34">
        <v>20</v>
      </c>
      <c r="C34" t="s">
        <v>7</v>
      </c>
      <c r="D34" t="str">
        <f>IF($C34=D$1,$B34, "")</f>
        <v/>
      </c>
      <c r="E34" t="str">
        <f>IF($C34=E$1,$B34, "")</f>
        <v/>
      </c>
      <c r="F34" t="str">
        <f>IF($C34=F$1,$B34, "")</f>
        <v/>
      </c>
      <c r="G34" t="str">
        <f>IF($C34=G$1,$B34, "")</f>
        <v/>
      </c>
      <c r="H34">
        <f>IF($C34=H$1,$B34, "")</f>
        <v>20</v>
      </c>
      <c r="I34" t="str">
        <f>IF($C34=I$1,$B34, "")</f>
        <v/>
      </c>
    </row>
    <row r="35" spans="1:9" x14ac:dyDescent="0.25">
      <c r="A35" t="s">
        <v>154</v>
      </c>
      <c r="B35">
        <v>9</v>
      </c>
      <c r="C35" t="s">
        <v>5</v>
      </c>
      <c r="D35" t="str">
        <f>IF($C35=D$1,$B35, "")</f>
        <v/>
      </c>
      <c r="E35" t="str">
        <f>IF($C35=E$1,$B35, "")</f>
        <v/>
      </c>
      <c r="F35">
        <f>IF($C35=F$1,$B35, "")</f>
        <v>9</v>
      </c>
      <c r="G35" t="str">
        <f>IF($C35=G$1,$B35, "")</f>
        <v/>
      </c>
      <c r="H35" t="str">
        <f>IF($C35=H$1,$B35, "")</f>
        <v/>
      </c>
      <c r="I35" t="str">
        <f>IF($C35=I$1,$B35, "")</f>
        <v/>
      </c>
    </row>
    <row r="36" spans="1:9" x14ac:dyDescent="0.25">
      <c r="A36" t="s">
        <v>155</v>
      </c>
      <c r="B36">
        <v>8</v>
      </c>
      <c r="C36" t="s">
        <v>7</v>
      </c>
      <c r="D36" t="str">
        <f>IF($C36=D$1,$B36, "")</f>
        <v/>
      </c>
      <c r="E36" t="str">
        <f>IF($C36=E$1,$B36, "")</f>
        <v/>
      </c>
      <c r="F36" t="str">
        <f>IF($C36=F$1,$B36, "")</f>
        <v/>
      </c>
      <c r="G36" t="str">
        <f>IF($C36=G$1,$B36, "")</f>
        <v/>
      </c>
      <c r="H36">
        <f>IF($C36=H$1,$B36, "")</f>
        <v>8</v>
      </c>
      <c r="I36" t="str">
        <f>IF($C36=I$1,$B36, "")</f>
        <v/>
      </c>
    </row>
    <row r="37" spans="1:9" x14ac:dyDescent="0.25">
      <c r="A37" t="s">
        <v>156</v>
      </c>
      <c r="B37">
        <v>87</v>
      </c>
      <c r="C37" t="s">
        <v>8</v>
      </c>
      <c r="D37" t="str">
        <f>IF($C37=D$1,$B37, "")</f>
        <v/>
      </c>
      <c r="E37" t="str">
        <f>IF($C37=E$1,$B37, "")</f>
        <v/>
      </c>
      <c r="F37" t="str">
        <f>IF($C37=F$1,$B37, "")</f>
        <v/>
      </c>
      <c r="G37" t="str">
        <f>IF($C37=G$1,$B37, "")</f>
        <v/>
      </c>
      <c r="H37" t="str">
        <f>IF($C37=H$1,$B37, "")</f>
        <v/>
      </c>
      <c r="I37">
        <f>IF($C37=I$1,$B37, "")</f>
        <v>87</v>
      </c>
    </row>
    <row r="38" spans="1:9" x14ac:dyDescent="0.25">
      <c r="A38" t="s">
        <v>157</v>
      </c>
      <c r="B38">
        <v>20</v>
      </c>
      <c r="C38" t="s">
        <v>8</v>
      </c>
      <c r="D38" t="str">
        <f>IF($C38=D$1,$B38, "")</f>
        <v/>
      </c>
      <c r="E38" t="str">
        <f>IF($C38=E$1,$B38, "")</f>
        <v/>
      </c>
      <c r="F38" t="str">
        <f>IF($C38=F$1,$B38, "")</f>
        <v/>
      </c>
      <c r="G38" t="str">
        <f>IF($C38=G$1,$B38, "")</f>
        <v/>
      </c>
      <c r="H38" t="str">
        <f>IF($C38=H$1,$B38, "")</f>
        <v/>
      </c>
      <c r="I38">
        <f>IF($C38=I$1,$B38, "")</f>
        <v>20</v>
      </c>
    </row>
    <row r="39" spans="1:9" x14ac:dyDescent="0.25">
      <c r="A39" t="s">
        <v>158</v>
      </c>
      <c r="B39">
        <v>3</v>
      </c>
      <c r="C39" t="s">
        <v>4</v>
      </c>
      <c r="D39" t="str">
        <f>IF($C39=D$1,$B39, "")</f>
        <v/>
      </c>
      <c r="E39">
        <f>IF($C39=E$1,$B39, "")</f>
        <v>3</v>
      </c>
      <c r="F39" t="str">
        <f>IF($C39=F$1,$B39, "")</f>
        <v/>
      </c>
      <c r="G39" t="str">
        <f>IF($C39=G$1,$B39, "")</f>
        <v/>
      </c>
      <c r="H39" t="str">
        <f>IF($C39=H$1,$B39, "")</f>
        <v/>
      </c>
      <c r="I39" t="str">
        <f>IF($C39=I$1,$B39, "")</f>
        <v/>
      </c>
    </row>
    <row r="40" spans="1:9" x14ac:dyDescent="0.25">
      <c r="A40" t="s">
        <v>159</v>
      </c>
      <c r="B40">
        <v>84</v>
      </c>
      <c r="C40" t="s">
        <v>6</v>
      </c>
      <c r="D40" t="str">
        <f>IF($C40=D$1,$B40, "")</f>
        <v/>
      </c>
      <c r="E40" t="str">
        <f>IF($C40=E$1,$B40, "")</f>
        <v/>
      </c>
      <c r="F40" t="str">
        <f>IF($C40=F$1,$B40, "")</f>
        <v/>
      </c>
      <c r="G40">
        <f>IF($C40=G$1,$B40, "")</f>
        <v>84</v>
      </c>
      <c r="H40" t="str">
        <f>IF($C40=H$1,$B40, "")</f>
        <v/>
      </c>
      <c r="I40" t="str">
        <f>IF($C40=I$1,$B40, "")</f>
        <v/>
      </c>
    </row>
    <row r="41" spans="1:9" x14ac:dyDescent="0.25">
      <c r="A41" t="s">
        <v>160</v>
      </c>
      <c r="B41">
        <v>59</v>
      </c>
      <c r="C41" t="s">
        <v>8</v>
      </c>
      <c r="D41" t="str">
        <f>IF($C41=D$1,$B41, "")</f>
        <v/>
      </c>
      <c r="E41" t="str">
        <f>IF($C41=E$1,$B41, "")</f>
        <v/>
      </c>
      <c r="F41" t="str">
        <f>IF($C41=F$1,$B41, "")</f>
        <v/>
      </c>
      <c r="G41" t="str">
        <f>IF($C41=G$1,$B41, "")</f>
        <v/>
      </c>
      <c r="H41" t="str">
        <f>IF($C41=H$1,$B41, "")</f>
        <v/>
      </c>
      <c r="I41">
        <f>IF($C41=I$1,$B41, "")</f>
        <v>59</v>
      </c>
    </row>
    <row r="42" spans="1:9" x14ac:dyDescent="0.25">
      <c r="A42" t="s">
        <v>161</v>
      </c>
      <c r="B42">
        <v>0</v>
      </c>
      <c r="C42" t="s">
        <v>6</v>
      </c>
      <c r="D42" t="str">
        <f>IF($C42=D$1,$B42, "")</f>
        <v/>
      </c>
      <c r="E42" t="str">
        <f>IF($C42=E$1,$B42, "")</f>
        <v/>
      </c>
      <c r="F42" t="str">
        <f>IF($C42=F$1,$B42, "")</f>
        <v/>
      </c>
      <c r="G42">
        <f>IF($C42=G$1,$B42, "")</f>
        <v>0</v>
      </c>
      <c r="H42" t="str">
        <f>IF($C42=H$1,$B42, "")</f>
        <v/>
      </c>
      <c r="I42" t="str">
        <f>IF($C42=I$1,$B42, "")</f>
        <v/>
      </c>
    </row>
    <row r="43" spans="1:9" x14ac:dyDescent="0.25">
      <c r="A43" t="s">
        <v>162</v>
      </c>
      <c r="B43">
        <v>120</v>
      </c>
      <c r="C43" t="s">
        <v>5</v>
      </c>
      <c r="D43" t="str">
        <f>IF($C43=D$1,$B43, "")</f>
        <v/>
      </c>
      <c r="E43" t="str">
        <f>IF($C43=E$1,$B43, "")</f>
        <v/>
      </c>
      <c r="F43">
        <f>IF($C43=F$1,$B43, "")</f>
        <v>120</v>
      </c>
      <c r="G43" t="str">
        <f>IF($C43=G$1,$B43, "")</f>
        <v/>
      </c>
      <c r="H43" t="str">
        <f>IF($C43=H$1,$B43, "")</f>
        <v/>
      </c>
      <c r="I43" t="str">
        <f>IF($C43=I$1,$B43, "")</f>
        <v/>
      </c>
    </row>
    <row r="44" spans="1:9" x14ac:dyDescent="0.25">
      <c r="A44" t="s">
        <v>163</v>
      </c>
      <c r="B44">
        <v>0</v>
      </c>
      <c r="C44" t="s">
        <v>4</v>
      </c>
      <c r="D44" t="str">
        <f>IF($C44=D$1,$B44, "")</f>
        <v/>
      </c>
      <c r="E44">
        <f>IF($C44=E$1,$B44, "")</f>
        <v>0</v>
      </c>
      <c r="F44" t="str">
        <f>IF($C44=F$1,$B44, "")</f>
        <v/>
      </c>
      <c r="G44" t="str">
        <f>IF($C44=G$1,$B44, "")</f>
        <v/>
      </c>
      <c r="H44" t="str">
        <f>IF($C44=H$1,$B44, "")</f>
        <v/>
      </c>
      <c r="I44" t="str">
        <f>IF($C44=I$1,$B44, "")</f>
        <v/>
      </c>
    </row>
    <row r="45" spans="1:9" x14ac:dyDescent="0.25">
      <c r="A45" t="s">
        <v>164</v>
      </c>
      <c r="B45">
        <v>50</v>
      </c>
      <c r="C45" t="s">
        <v>8</v>
      </c>
      <c r="D45" t="str">
        <f>IF($C45=D$1,$B45, "")</f>
        <v/>
      </c>
      <c r="E45" t="str">
        <f>IF($C45=E$1,$B45, "")</f>
        <v/>
      </c>
      <c r="F45" t="str">
        <f>IF($C45=F$1,$B45, "")</f>
        <v/>
      </c>
      <c r="G45" t="str">
        <f>IF($C45=G$1,$B45, "")</f>
        <v/>
      </c>
      <c r="H45" t="str">
        <f>IF($C45=H$1,$B45, "")</f>
        <v/>
      </c>
      <c r="I45">
        <f>IF($C45=I$1,$B45, "")</f>
        <v>50</v>
      </c>
    </row>
    <row r="46" spans="1:9" x14ac:dyDescent="0.25">
      <c r="A46" t="s">
        <v>165</v>
      </c>
      <c r="B46">
        <v>4</v>
      </c>
      <c r="C46" t="s">
        <v>4</v>
      </c>
      <c r="D46" t="str">
        <f>IF($C46=D$1,$B46, "")</f>
        <v/>
      </c>
      <c r="E46">
        <f>IF($C46=E$1,$B46, "")</f>
        <v>4</v>
      </c>
      <c r="F46" t="str">
        <f>IF($C46=F$1,$B46, "")</f>
        <v/>
      </c>
      <c r="G46" t="str">
        <f>IF($C46=G$1,$B46, "")</f>
        <v/>
      </c>
      <c r="H46" t="str">
        <f>IF($C46=H$1,$B46, "")</f>
        <v/>
      </c>
      <c r="I46" t="str">
        <f>IF($C46=I$1,$B46, "")</f>
        <v/>
      </c>
    </row>
    <row r="47" spans="1:9" x14ac:dyDescent="0.25">
      <c r="A47" t="s">
        <v>166</v>
      </c>
      <c r="B47">
        <v>41</v>
      </c>
      <c r="C47" t="s">
        <v>5</v>
      </c>
      <c r="D47" t="str">
        <f>IF($C47=D$1,$B47, "")</f>
        <v/>
      </c>
      <c r="E47" t="str">
        <f>IF($C47=E$1,$B47, "")</f>
        <v/>
      </c>
      <c r="F47">
        <f>IF($C47=F$1,$B47, "")</f>
        <v>41</v>
      </c>
      <c r="G47" t="str">
        <f>IF($C47=G$1,$B47, "")</f>
        <v/>
      </c>
      <c r="H47" t="str">
        <f>IF($C47=H$1,$B47, "")</f>
        <v/>
      </c>
      <c r="I47" t="str">
        <f>IF($C47=I$1,$B47, "")</f>
        <v/>
      </c>
    </row>
    <row r="48" spans="1:9" x14ac:dyDescent="0.25">
      <c r="A48" t="s">
        <v>167</v>
      </c>
      <c r="B48">
        <v>9</v>
      </c>
      <c r="C48" t="s">
        <v>8</v>
      </c>
      <c r="D48" t="str">
        <f>IF($C48=D$1,$B48, "")</f>
        <v/>
      </c>
      <c r="E48" t="str">
        <f>IF($C48=E$1,$B48, "")</f>
        <v/>
      </c>
      <c r="F48" t="str">
        <f>IF($C48=F$1,$B48, "")</f>
        <v/>
      </c>
      <c r="G48" t="str">
        <f>IF($C48=G$1,$B48, "")</f>
        <v/>
      </c>
      <c r="H48" t="str">
        <f>IF($C48=H$1,$B48, "")</f>
        <v/>
      </c>
      <c r="I48">
        <f>IF($C48=I$1,$B48, "")</f>
        <v>9</v>
      </c>
    </row>
    <row r="49" spans="1:9" x14ac:dyDescent="0.25">
      <c r="A49" t="s">
        <v>168</v>
      </c>
      <c r="B49">
        <v>2</v>
      </c>
      <c r="C49" t="s">
        <v>4</v>
      </c>
      <c r="D49" t="str">
        <f>IF($C49=D$1,$B49, "")</f>
        <v/>
      </c>
      <c r="E49">
        <f>IF($C49=E$1,$B49, "")</f>
        <v>2</v>
      </c>
      <c r="F49" t="str">
        <f>IF($C49=F$1,$B49, "")</f>
        <v/>
      </c>
      <c r="G49" t="str">
        <f>IF($C49=G$1,$B49, "")</f>
        <v/>
      </c>
      <c r="H49" t="str">
        <f>IF($C49=H$1,$B49, "")</f>
        <v/>
      </c>
      <c r="I49" t="str">
        <f>IF($C49=I$1,$B49, "")</f>
        <v/>
      </c>
    </row>
    <row r="50" spans="1:9" x14ac:dyDescent="0.25">
      <c r="A50" t="s">
        <v>169</v>
      </c>
      <c r="B50">
        <v>0</v>
      </c>
      <c r="C50" t="s">
        <v>5</v>
      </c>
      <c r="D50" t="str">
        <f>IF($C50=D$1,$B50, "")</f>
        <v/>
      </c>
      <c r="E50" t="str">
        <f>IF($C50=E$1,$B50, "")</f>
        <v/>
      </c>
      <c r="F50">
        <f>IF($C50=F$1,$B50, "")</f>
        <v>0</v>
      </c>
      <c r="G50" t="str">
        <f>IF($C50=G$1,$B50, "")</f>
        <v/>
      </c>
      <c r="H50" t="str">
        <f>IF($C50=H$1,$B50, "")</f>
        <v/>
      </c>
      <c r="I50" t="str">
        <f>IF($C50=I$1,$B50, "")</f>
        <v/>
      </c>
    </row>
    <row r="51" spans="1:9" x14ac:dyDescent="0.25">
      <c r="A51" t="s">
        <v>170</v>
      </c>
      <c r="B51">
        <v>4</v>
      </c>
      <c r="C51" t="s">
        <v>8</v>
      </c>
      <c r="D51" t="str">
        <f>IF($C51=D$1,$B51, "")</f>
        <v/>
      </c>
      <c r="E51" t="str">
        <f>IF($C51=E$1,$B51, "")</f>
        <v/>
      </c>
      <c r="F51" t="str">
        <f>IF($C51=F$1,$B51, "")</f>
        <v/>
      </c>
      <c r="G51" t="str">
        <f>IF($C51=G$1,$B51, "")</f>
        <v/>
      </c>
      <c r="H51" t="str">
        <f>IF($C51=H$1,$B51, "")</f>
        <v/>
      </c>
      <c r="I51">
        <f>IF($C51=I$1,$B51, "")</f>
        <v>4</v>
      </c>
    </row>
    <row r="52" spans="1:9" x14ac:dyDescent="0.25">
      <c r="A52" t="s">
        <v>171</v>
      </c>
      <c r="B52">
        <v>0</v>
      </c>
      <c r="C52" t="s">
        <v>4</v>
      </c>
      <c r="D52" t="str">
        <f>IF($C52=D$1,$B52, "")</f>
        <v/>
      </c>
      <c r="E52">
        <f>IF($C52=E$1,$B52, "")</f>
        <v>0</v>
      </c>
      <c r="F52" t="str">
        <f>IF($C52=F$1,$B52, "")</f>
        <v/>
      </c>
      <c r="G52" t="str">
        <f>IF($C52=G$1,$B52, "")</f>
        <v/>
      </c>
      <c r="H52" t="str">
        <f>IF($C52=H$1,$B52, "")</f>
        <v/>
      </c>
      <c r="I52" t="str">
        <f>IF($C52=I$1,$B52, "")</f>
        <v/>
      </c>
    </row>
    <row r="53" spans="1:9" x14ac:dyDescent="0.25">
      <c r="A53" t="s">
        <v>172</v>
      </c>
      <c r="B53">
        <v>2</v>
      </c>
      <c r="C53" t="s">
        <v>4</v>
      </c>
      <c r="D53" t="str">
        <f>IF($C53=D$1,$B53, "")</f>
        <v/>
      </c>
      <c r="E53">
        <f>IF($C53=E$1,$B53, "")</f>
        <v>2</v>
      </c>
      <c r="F53" t="str">
        <f>IF($C53=F$1,$B53, "")</f>
        <v/>
      </c>
      <c r="G53" t="str">
        <f>IF($C53=G$1,$B53, "")</f>
        <v/>
      </c>
      <c r="H53" t="str">
        <f>IF($C53=H$1,$B53, "")</f>
        <v/>
      </c>
      <c r="I53" t="str">
        <f>IF($C53=I$1,$B53, "")</f>
        <v/>
      </c>
    </row>
    <row r="54" spans="1:9" x14ac:dyDescent="0.25">
      <c r="A54" t="s">
        <v>173</v>
      </c>
      <c r="B54">
        <v>481</v>
      </c>
      <c r="C54" t="s">
        <v>3</v>
      </c>
      <c r="D54">
        <f>IF($C54=D$1,$B54, "")</f>
        <v>481</v>
      </c>
      <c r="E54" t="str">
        <f>IF($C54=E$1,$B54, "")</f>
        <v/>
      </c>
      <c r="F54" t="str">
        <f>IF($C54=F$1,$B54, "")</f>
        <v/>
      </c>
      <c r="G54" t="str">
        <f>IF($C54=G$1,$B54, "")</f>
        <v/>
      </c>
      <c r="H54" t="str">
        <f>IF($C54=H$1,$B54, "")</f>
        <v/>
      </c>
      <c r="I54" t="str">
        <f>IF($C54=I$1,$B54, "")</f>
        <v/>
      </c>
    </row>
    <row r="55" spans="1:9" x14ac:dyDescent="0.25">
      <c r="A55" t="s">
        <v>174</v>
      </c>
      <c r="B55">
        <v>4</v>
      </c>
      <c r="C55" t="s">
        <v>4</v>
      </c>
      <c r="D55" t="str">
        <f>IF($C55=D$1,$B55, "")</f>
        <v/>
      </c>
      <c r="E55">
        <f>IF($C55=E$1,$B55, "")</f>
        <v>4</v>
      </c>
      <c r="F55" t="str">
        <f>IF($C55=F$1,$B55, "")</f>
        <v/>
      </c>
      <c r="G55" t="str">
        <f>IF($C55=G$1,$B55, "")</f>
        <v/>
      </c>
      <c r="H55" t="str">
        <f>IF($C55=H$1,$B55, "")</f>
        <v/>
      </c>
      <c r="I55" t="str">
        <f>IF($C55=I$1,$B55, "")</f>
        <v/>
      </c>
    </row>
    <row r="56" spans="1:9" x14ac:dyDescent="0.25">
      <c r="A56" t="s">
        <v>175</v>
      </c>
      <c r="B56">
        <v>58</v>
      </c>
      <c r="C56" t="s">
        <v>7</v>
      </c>
      <c r="D56" t="str">
        <f>IF($C56=D$1,$B56, "")</f>
        <v/>
      </c>
      <c r="E56" t="str">
        <f>IF($C56=E$1,$B56, "")</f>
        <v/>
      </c>
      <c r="F56" t="str">
        <f>IF($C56=F$1,$B56, "")</f>
        <v/>
      </c>
      <c r="G56" t="str">
        <f>IF($C56=G$1,$B56, "")</f>
        <v/>
      </c>
      <c r="H56">
        <f>IF($C56=H$1,$B56, "")</f>
        <v>58</v>
      </c>
      <c r="I56" t="str">
        <f>IF($C56=I$1,$B56, "")</f>
        <v/>
      </c>
    </row>
    <row r="57" spans="1:9" x14ac:dyDescent="0.25">
      <c r="A57" t="s">
        <v>176</v>
      </c>
      <c r="B57">
        <v>4</v>
      </c>
      <c r="C57" t="s">
        <v>8</v>
      </c>
      <c r="D57" t="str">
        <f>IF($C57=D$1,$B57, "")</f>
        <v/>
      </c>
      <c r="E57" t="str">
        <f>IF($C57=E$1,$B57, "")</f>
        <v/>
      </c>
      <c r="F57" t="str">
        <f>IF($C57=F$1,$B57, "")</f>
        <v/>
      </c>
      <c r="G57" t="str">
        <f>IF($C57=G$1,$B57, "")</f>
        <v/>
      </c>
      <c r="H57" t="str">
        <f>IF($C57=H$1,$B57, "")</f>
        <v/>
      </c>
      <c r="I57">
        <f>IF($C57=I$1,$B57, "")</f>
        <v>4</v>
      </c>
    </row>
    <row r="58" spans="1:9" x14ac:dyDescent="0.25">
      <c r="A58" t="s">
        <v>177</v>
      </c>
      <c r="B58">
        <v>26</v>
      </c>
      <c r="C58" t="s">
        <v>4</v>
      </c>
      <c r="D58" t="str">
        <f>IF($C58=D$1,$B58, "")</f>
        <v/>
      </c>
      <c r="E58">
        <f>IF($C58=E$1,$B58, "")</f>
        <v>26</v>
      </c>
      <c r="F58" t="str">
        <f>IF($C58=F$1,$B58, "")</f>
        <v/>
      </c>
      <c r="G58" t="str">
        <f>IF($C58=G$1,$B58, "")</f>
        <v/>
      </c>
      <c r="H58" t="str">
        <f>IF($C58=H$1,$B58, "")</f>
        <v/>
      </c>
      <c r="I58" t="str">
        <f>IF($C58=I$1,$B58, "")</f>
        <v/>
      </c>
    </row>
    <row r="59" spans="1:9" x14ac:dyDescent="0.25">
      <c r="A59" t="s">
        <v>178</v>
      </c>
      <c r="B59">
        <v>14</v>
      </c>
      <c r="C59" t="s">
        <v>5</v>
      </c>
      <c r="D59" t="str">
        <f>IF($C59=D$1,$B59, "")</f>
        <v/>
      </c>
      <c r="E59" t="str">
        <f>IF($C59=E$1,$B59, "")</f>
        <v/>
      </c>
      <c r="F59">
        <f>IF($C59=F$1,$B59, "")</f>
        <v>14</v>
      </c>
      <c r="G59" t="str">
        <f>IF($C59=G$1,$B59, "")</f>
        <v/>
      </c>
      <c r="H59" t="str">
        <f>IF($C59=H$1,$B59, "")</f>
        <v/>
      </c>
      <c r="I59" t="str">
        <f>IF($C59=I$1,$B59, "")</f>
        <v/>
      </c>
    </row>
    <row r="60" spans="1:9" x14ac:dyDescent="0.25">
      <c r="A60" t="s">
        <v>179</v>
      </c>
      <c r="B60">
        <v>226</v>
      </c>
      <c r="C60" t="s">
        <v>3</v>
      </c>
      <c r="D60">
        <f>IF($C60=D$1,$B60, "")</f>
        <v>226</v>
      </c>
      <c r="E60" t="str">
        <f>IF($C60=E$1,$B60, "")</f>
        <v/>
      </c>
      <c r="F60" t="str">
        <f>IF($C60=F$1,$B60, "")</f>
        <v/>
      </c>
      <c r="G60" t="str">
        <f>IF($C60=G$1,$B60, "")</f>
        <v/>
      </c>
      <c r="H60" t="str">
        <f>IF($C60=H$1,$B60, "")</f>
        <v/>
      </c>
      <c r="I60" t="str">
        <f>IF($C60=I$1,$B60, "")</f>
        <v/>
      </c>
    </row>
    <row r="61" spans="1:9" x14ac:dyDescent="0.25">
      <c r="A61" t="s">
        <v>180</v>
      </c>
      <c r="B61">
        <v>21</v>
      </c>
      <c r="C61" t="s">
        <v>4</v>
      </c>
      <c r="D61" t="str">
        <f>IF($C61=D$1,$B61, "")</f>
        <v/>
      </c>
      <c r="E61">
        <f>IF($C61=E$1,$B61, "")</f>
        <v>21</v>
      </c>
      <c r="F61" t="str">
        <f>IF($C61=F$1,$B61, "")</f>
        <v/>
      </c>
      <c r="G61" t="str">
        <f>IF($C61=G$1,$B61, "")</f>
        <v/>
      </c>
      <c r="H61" t="str">
        <f>IF($C61=H$1,$B61, "")</f>
        <v/>
      </c>
      <c r="I61" t="str">
        <f>IF($C61=I$1,$B61, "")</f>
        <v/>
      </c>
    </row>
    <row r="62" spans="1:9" x14ac:dyDescent="0.25">
      <c r="A62" t="s">
        <v>181</v>
      </c>
      <c r="B62">
        <v>119</v>
      </c>
      <c r="C62" t="s">
        <v>7</v>
      </c>
      <c r="D62" t="str">
        <f>IF($C62=D$1,$B62, "")</f>
        <v/>
      </c>
      <c r="E62" t="str">
        <f>IF($C62=E$1,$B62, "")</f>
        <v/>
      </c>
      <c r="F62" t="str">
        <f>IF($C62=F$1,$B62, "")</f>
        <v/>
      </c>
      <c r="G62" t="str">
        <f>IF($C62=G$1,$B62, "")</f>
        <v/>
      </c>
      <c r="H62">
        <f>IF($C62=H$1,$B62, "")</f>
        <v>119</v>
      </c>
      <c r="I62" t="str">
        <f>IF($C62=I$1,$B62, "")</f>
        <v/>
      </c>
    </row>
    <row r="63" spans="1:9" x14ac:dyDescent="0.25">
      <c r="A63" t="s">
        <v>182</v>
      </c>
      <c r="B63">
        <v>10</v>
      </c>
      <c r="C63" t="s">
        <v>4</v>
      </c>
      <c r="D63" t="str">
        <f>IF($C63=D$1,$B63, "")</f>
        <v/>
      </c>
      <c r="E63">
        <f>IF($C63=E$1,$B63, "")</f>
        <v>10</v>
      </c>
      <c r="F63" t="str">
        <f>IF($C63=F$1,$B63, "")</f>
        <v/>
      </c>
      <c r="G63" t="str">
        <f>IF($C63=G$1,$B63, "")</f>
        <v/>
      </c>
      <c r="H63" t="str">
        <f>IF($C63=H$1,$B63, "")</f>
        <v/>
      </c>
      <c r="I63" t="str">
        <f>IF($C63=I$1,$B63, "")</f>
        <v/>
      </c>
    </row>
    <row r="64" spans="1:9" x14ac:dyDescent="0.25">
      <c r="A64" t="s">
        <v>183</v>
      </c>
      <c r="B64">
        <v>13</v>
      </c>
      <c r="C64" t="s">
        <v>5</v>
      </c>
      <c r="D64" t="str">
        <f>IF($C64=D$1,$B64, "")</f>
        <v/>
      </c>
      <c r="E64" t="str">
        <f>IF($C64=E$1,$B64, "")</f>
        <v/>
      </c>
      <c r="F64">
        <f>IF($C64=F$1,$B64, "")</f>
        <v>13</v>
      </c>
      <c r="G64" t="str">
        <f>IF($C64=G$1,$B64, "")</f>
        <v/>
      </c>
      <c r="H64" t="str">
        <f>IF($C64=H$1,$B64, "")</f>
        <v/>
      </c>
      <c r="I64" t="str">
        <f>IF($C64=I$1,$B64, "")</f>
        <v/>
      </c>
    </row>
    <row r="65" spans="1:9" x14ac:dyDescent="0.25">
      <c r="A65" t="s">
        <v>184</v>
      </c>
      <c r="B65">
        <v>442</v>
      </c>
      <c r="C65" t="s">
        <v>8</v>
      </c>
      <c r="D65" t="str">
        <f>IF($C65=D$1,$B65, "")</f>
        <v/>
      </c>
      <c r="E65" t="str">
        <f>IF($C65=E$1,$B65, "")</f>
        <v/>
      </c>
      <c r="F65" t="str">
        <f>IF($C65=F$1,$B65, "")</f>
        <v/>
      </c>
      <c r="G65" t="str">
        <f>IF($C65=G$1,$B65, "")</f>
        <v/>
      </c>
      <c r="H65" t="str">
        <f>IF($C65=H$1,$B65, "")</f>
        <v/>
      </c>
      <c r="I65">
        <f>IF($C65=I$1,$B65, "")</f>
        <v>442</v>
      </c>
    </row>
    <row r="66" spans="1:9" x14ac:dyDescent="0.25">
      <c r="A66" t="s">
        <v>185</v>
      </c>
      <c r="B66">
        <v>28</v>
      </c>
      <c r="C66" t="s">
        <v>3</v>
      </c>
      <c r="D66">
        <f>IF($C66=D$1,$B66, "")</f>
        <v>28</v>
      </c>
      <c r="E66" t="str">
        <f>IF($C66=E$1,$B66, "")</f>
        <v/>
      </c>
      <c r="F66" t="str">
        <f>IF($C66=F$1,$B66, "")</f>
        <v/>
      </c>
      <c r="G66" t="str">
        <f>IF($C66=G$1,$B66, "")</f>
        <v/>
      </c>
      <c r="H66" t="str">
        <f>IF($C66=H$1,$B66, "")</f>
        <v/>
      </c>
      <c r="I66" t="str">
        <f>IF($C66=I$1,$B66, "")</f>
        <v/>
      </c>
    </row>
    <row r="67" spans="1:9" x14ac:dyDescent="0.25">
      <c r="A67" t="s">
        <v>186</v>
      </c>
      <c r="B67">
        <v>45</v>
      </c>
      <c r="C67" t="s">
        <v>8</v>
      </c>
      <c r="D67" t="str">
        <f>IF($C67=D$1,$B67, "")</f>
        <v/>
      </c>
      <c r="E67" t="str">
        <f>IF($C67=E$1,$B67, "")</f>
        <v/>
      </c>
      <c r="F67" t="str">
        <f>IF($C67=F$1,$B67, "")</f>
        <v/>
      </c>
      <c r="G67" t="str">
        <f>IF($C67=G$1,$B67, "")</f>
        <v/>
      </c>
      <c r="H67" t="str">
        <f>IF($C67=H$1,$B67, "")</f>
        <v/>
      </c>
      <c r="I67">
        <f>IF($C67=I$1,$B67, "")</f>
        <v>45</v>
      </c>
    </row>
    <row r="68" spans="1:9" x14ac:dyDescent="0.25">
      <c r="A68" t="s">
        <v>187</v>
      </c>
      <c r="C68" t="s">
        <v>4</v>
      </c>
      <c r="D68" t="str">
        <f>IF($C68=D$1,$B68, "")</f>
        <v/>
      </c>
      <c r="E68">
        <f>IF($C68=E$1,$B68, "")</f>
        <v>0</v>
      </c>
      <c r="F68" t="str">
        <f>IF($C68=F$1,$B68, "")</f>
        <v/>
      </c>
      <c r="G68" t="str">
        <f>IF($C68=G$1,$B68, "")</f>
        <v/>
      </c>
      <c r="H68" t="str">
        <f>IF($C68=H$1,$B68, "")</f>
        <v/>
      </c>
      <c r="I68" t="str">
        <f>IF($C68=I$1,$B68, "")</f>
        <v/>
      </c>
    </row>
    <row r="69" spans="1:9" x14ac:dyDescent="0.25">
      <c r="A69" t="s">
        <v>188</v>
      </c>
      <c r="C69" t="s">
        <v>4</v>
      </c>
      <c r="D69" t="str">
        <f>IF($C69=D$1,$B69, "")</f>
        <v/>
      </c>
      <c r="E69">
        <f>IF($C69=E$1,$B69, "")</f>
        <v>0</v>
      </c>
      <c r="F69" t="str">
        <f>IF($C69=F$1,$B69, "")</f>
        <v/>
      </c>
      <c r="G69" t="str">
        <f>IF($C69=G$1,$B69, "")</f>
        <v/>
      </c>
      <c r="H69" t="str">
        <f>IF($C69=H$1,$B69, "")</f>
        <v/>
      </c>
      <c r="I69" t="str">
        <f>IF($C69=I$1,$B69, "")</f>
        <v/>
      </c>
    </row>
    <row r="70" spans="1:9" x14ac:dyDescent="0.25">
      <c r="A70" t="s">
        <v>189</v>
      </c>
      <c r="C70" t="s">
        <v>8</v>
      </c>
      <c r="D70" t="str">
        <f>IF($C70=D$1,$B70, "")</f>
        <v/>
      </c>
      <c r="E70" t="str">
        <f>IF($C70=E$1,$B70, "")</f>
        <v/>
      </c>
      <c r="F70" t="str">
        <f>IF($C70=F$1,$B70, "")</f>
        <v/>
      </c>
      <c r="G70" t="str">
        <f>IF($C70=G$1,$B70, "")</f>
        <v/>
      </c>
      <c r="H70" t="str">
        <f>IF($C70=H$1,$B70, "")</f>
        <v/>
      </c>
      <c r="I70">
        <f>IF($C70=I$1,$B70, "")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E1" zoomScale="55" zoomScaleNormal="55" zoomScalePageLayoutView="55" workbookViewId="0">
      <selection activeCell="K13" sqref="K13"/>
    </sheetView>
  </sheetViews>
  <sheetFormatPr defaultColWidth="8.85546875" defaultRowHeight="15" x14ac:dyDescent="0.25"/>
  <cols>
    <col min="2" max="2" width="23.42578125" bestFit="1" customWidth="1"/>
    <col min="4" max="9" width="16" bestFit="1" customWidth="1"/>
    <col min="10" max="10" width="16" customWidth="1"/>
  </cols>
  <sheetData>
    <row r="1" spans="1:17" x14ac:dyDescent="0.25">
      <c r="A1" t="s">
        <v>0</v>
      </c>
      <c r="B1" t="s">
        <v>91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>
        <v>1</v>
      </c>
      <c r="B2">
        <v>0</v>
      </c>
      <c r="C2" t="s">
        <v>4</v>
      </c>
      <c r="D2" t="str">
        <f t="shared" ref="D2:I17" si="0">IF($C2=D$1,$B2, "")</f>
        <v/>
      </c>
      <c r="E2">
        <f t="shared" si="0"/>
        <v>0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">
        <v>195</v>
      </c>
      <c r="K2">
        <v>1.0000000000000001E-5</v>
      </c>
      <c r="L2">
        <f t="shared" ref="L2:Q2" si="1">COUNTIF(D$2:D$200,"&lt;"&amp;$K2)</f>
        <v>0</v>
      </c>
      <c r="M2">
        <f t="shared" si="1"/>
        <v>7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3</v>
      </c>
    </row>
    <row r="3" spans="1:17" x14ac:dyDescent="0.25">
      <c r="A3">
        <v>2</v>
      </c>
      <c r="B3">
        <v>0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0</v>
      </c>
      <c r="K3">
        <v>5.0000000000000002E-5</v>
      </c>
      <c r="L3">
        <f t="shared" ref="L3:Q10" si="2">COUNTIFS(D$2:D$200, "&lt;"&amp;$K3, D$2:D$200, "&gt;"&amp;$K2)</f>
        <v>0</v>
      </c>
      <c r="M3">
        <f t="shared" si="2"/>
        <v>6</v>
      </c>
      <c r="N3">
        <f t="shared" si="2"/>
        <v>2</v>
      </c>
      <c r="O3">
        <f t="shared" si="2"/>
        <v>0</v>
      </c>
      <c r="P3">
        <f t="shared" si="2"/>
        <v>0</v>
      </c>
      <c r="Q3">
        <f t="shared" si="2"/>
        <v>1</v>
      </c>
    </row>
    <row r="4" spans="1:17" x14ac:dyDescent="0.25">
      <c r="A4">
        <v>3</v>
      </c>
      <c r="B4">
        <v>3.8212056300328902E-4</v>
      </c>
      <c r="C4" t="s">
        <v>3</v>
      </c>
      <c r="D4">
        <f t="shared" si="0"/>
        <v>3.8212056300328902E-4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K4">
        <v>1E-4</v>
      </c>
      <c r="L4">
        <f t="shared" si="2"/>
        <v>0</v>
      </c>
      <c r="M4">
        <f t="shared" si="2"/>
        <v>2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25">
      <c r="A5">
        <v>4</v>
      </c>
      <c r="B5">
        <v>0</v>
      </c>
      <c r="C5" t="s">
        <v>4</v>
      </c>
      <c r="D5" t="str">
        <f t="shared" si="0"/>
        <v/>
      </c>
      <c r="E5">
        <f t="shared" si="0"/>
        <v>0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K5">
        <v>5.0000000000000001E-4</v>
      </c>
      <c r="L5">
        <f t="shared" si="2"/>
        <v>3</v>
      </c>
      <c r="M5">
        <f t="shared" si="2"/>
        <v>8</v>
      </c>
      <c r="N5">
        <f t="shared" si="2"/>
        <v>0</v>
      </c>
      <c r="O5">
        <f t="shared" si="2"/>
        <v>1</v>
      </c>
      <c r="P5">
        <f t="shared" si="2"/>
        <v>1</v>
      </c>
      <c r="Q5">
        <f t="shared" si="2"/>
        <v>1</v>
      </c>
    </row>
    <row r="6" spans="1:17" x14ac:dyDescent="0.25">
      <c r="A6">
        <v>5</v>
      </c>
      <c r="B6">
        <v>7.8679319661802499E-2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7.8679319661802499E-2</v>
      </c>
      <c r="I6" t="str">
        <f t="shared" si="0"/>
        <v/>
      </c>
      <c r="K6">
        <v>1E-3</v>
      </c>
      <c r="L6">
        <f t="shared" si="2"/>
        <v>0</v>
      </c>
      <c r="M6">
        <f>COUNTIFS(E$2:E$200, "&lt;"&amp;$K6, E$2:E$200, "&gt;"&amp;$K5)</f>
        <v>0</v>
      </c>
      <c r="N6">
        <f t="shared" si="2"/>
        <v>1</v>
      </c>
      <c r="O6">
        <f t="shared" si="2"/>
        <v>0</v>
      </c>
      <c r="P6">
        <f t="shared" si="2"/>
        <v>0</v>
      </c>
      <c r="Q6">
        <f t="shared" si="2"/>
        <v>1</v>
      </c>
    </row>
    <row r="7" spans="1:17" x14ac:dyDescent="0.25">
      <c r="A7">
        <v>6</v>
      </c>
      <c r="B7">
        <v>2.3807522852090199E-3</v>
      </c>
      <c r="C7" t="s">
        <v>4</v>
      </c>
      <c r="D7" t="str">
        <f t="shared" si="0"/>
        <v/>
      </c>
      <c r="E7">
        <f t="shared" si="0"/>
        <v>2.3807522852090199E-3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K7">
        <v>5.0000000000000001E-3</v>
      </c>
      <c r="L7">
        <f t="shared" si="2"/>
        <v>1</v>
      </c>
      <c r="M7">
        <f t="shared" si="2"/>
        <v>5</v>
      </c>
      <c r="N7">
        <f t="shared" si="2"/>
        <v>2</v>
      </c>
      <c r="O7">
        <f t="shared" si="2"/>
        <v>1</v>
      </c>
      <c r="P7">
        <f t="shared" si="2"/>
        <v>0</v>
      </c>
      <c r="Q7">
        <f t="shared" si="2"/>
        <v>3</v>
      </c>
    </row>
    <row r="8" spans="1:17" x14ac:dyDescent="0.25">
      <c r="A8">
        <v>7</v>
      </c>
      <c r="B8">
        <v>4.5194003527336801E-4</v>
      </c>
      <c r="C8" t="s">
        <v>4</v>
      </c>
      <c r="D8" t="str">
        <f t="shared" si="0"/>
        <v/>
      </c>
      <c r="E8">
        <f t="shared" si="0"/>
        <v>4.5194003527336801E-4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K8">
        <v>0.01</v>
      </c>
      <c r="L8">
        <f t="shared" si="2"/>
        <v>2</v>
      </c>
      <c r="M8">
        <f t="shared" si="2"/>
        <v>2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4</v>
      </c>
    </row>
    <row r="9" spans="1:17" x14ac:dyDescent="0.25">
      <c r="A9">
        <v>8</v>
      </c>
      <c r="B9">
        <v>0</v>
      </c>
      <c r="C9" t="s">
        <v>4</v>
      </c>
      <c r="D9" t="str">
        <f t="shared" si="0"/>
        <v/>
      </c>
      <c r="E9">
        <f t="shared" si="0"/>
        <v>0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K9">
        <v>0.05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2</v>
      </c>
      <c r="Q9">
        <f t="shared" si="2"/>
        <v>4</v>
      </c>
    </row>
    <row r="10" spans="1:17" x14ac:dyDescent="0.25">
      <c r="A10">
        <v>9</v>
      </c>
      <c r="B10">
        <v>1.04660910136644E-3</v>
      </c>
      <c r="C10" t="s">
        <v>4</v>
      </c>
      <c r="D10" t="str">
        <f t="shared" si="0"/>
        <v/>
      </c>
      <c r="E10">
        <f t="shared" si="0"/>
        <v>1.04660910136644E-3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K10">
        <v>0.1</v>
      </c>
      <c r="L10">
        <f t="shared" si="2"/>
        <v>1</v>
      </c>
      <c r="M10">
        <f t="shared" si="2"/>
        <v>0</v>
      </c>
      <c r="N10">
        <f t="shared" si="2"/>
        <v>1</v>
      </c>
      <c r="O10">
        <f t="shared" si="2"/>
        <v>0</v>
      </c>
      <c r="P10">
        <f t="shared" si="2"/>
        <v>2</v>
      </c>
      <c r="Q10">
        <f t="shared" si="2"/>
        <v>0</v>
      </c>
    </row>
    <row r="11" spans="1:17" x14ac:dyDescent="0.25">
      <c r="A11">
        <v>10</v>
      </c>
      <c r="B11">
        <v>8.7626846631688998E-3</v>
      </c>
      <c r="C11" t="s">
        <v>3</v>
      </c>
      <c r="D11">
        <f t="shared" si="0"/>
        <v>8.7626846631688998E-3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K11">
        <v>0.5</v>
      </c>
      <c r="L11">
        <f t="shared" ref="L11:Q11" si="3">COUNTIFS(D$2:D$200, "&lt;="&amp;$K11, D$2:D$200, "&gt;"&amp;$K10)</f>
        <v>1</v>
      </c>
      <c r="M11">
        <f t="shared" si="3"/>
        <v>0</v>
      </c>
      <c r="N11">
        <f t="shared" si="3"/>
        <v>1</v>
      </c>
      <c r="O11">
        <f t="shared" si="3"/>
        <v>0</v>
      </c>
      <c r="P11">
        <f t="shared" si="3"/>
        <v>0</v>
      </c>
      <c r="Q11">
        <f t="shared" si="3"/>
        <v>0</v>
      </c>
    </row>
    <row r="12" spans="1:17" x14ac:dyDescent="0.25">
      <c r="A12">
        <v>11</v>
      </c>
      <c r="B12">
        <v>8.20993745086975E-3</v>
      </c>
      <c r="C12" t="s">
        <v>8</v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>
        <f t="shared" si="0"/>
        <v>8.20993745086975E-3</v>
      </c>
      <c r="K12">
        <v>1</v>
      </c>
      <c r="L12">
        <f t="shared" ref="L12:Q12" si="4">COUNTIFS(D$2:D$200,  "&gt;"&amp;$K11)</f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</row>
    <row r="13" spans="1:17" x14ac:dyDescent="0.25">
      <c r="A13">
        <v>12</v>
      </c>
      <c r="B13">
        <v>0</v>
      </c>
      <c r="C13" t="s">
        <v>4</v>
      </c>
      <c r="D13" t="str">
        <f t="shared" si="0"/>
        <v/>
      </c>
      <c r="E13">
        <f t="shared" si="0"/>
        <v>0</v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K13">
        <v>1</v>
      </c>
      <c r="L13">
        <f>SUM(L2:L12)</f>
        <v>8</v>
      </c>
      <c r="M13">
        <f t="shared" ref="M13:Q13" si="5">SUM(M2:M12)</f>
        <v>30</v>
      </c>
      <c r="N13">
        <f t="shared" si="5"/>
        <v>7</v>
      </c>
      <c r="O13">
        <f t="shared" si="5"/>
        <v>2</v>
      </c>
      <c r="P13">
        <f t="shared" si="5"/>
        <v>5</v>
      </c>
      <c r="Q13">
        <f t="shared" si="5"/>
        <v>17</v>
      </c>
    </row>
    <row r="14" spans="1:17" x14ac:dyDescent="0.25">
      <c r="A14">
        <v>13</v>
      </c>
      <c r="B14">
        <v>1.5300200485385599E-4</v>
      </c>
      <c r="C14" t="s">
        <v>4</v>
      </c>
      <c r="D14" t="str">
        <f t="shared" si="0"/>
        <v/>
      </c>
      <c r="E14">
        <f t="shared" si="0"/>
        <v>1.5300200485385599E-4</v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</row>
    <row r="15" spans="1:17" x14ac:dyDescent="0.25">
      <c r="A15">
        <v>14</v>
      </c>
      <c r="B15" s="1">
        <v>5.1440329218107002E-5</v>
      </c>
      <c r="C15" t="s">
        <v>4</v>
      </c>
      <c r="D15" t="str">
        <f t="shared" si="0"/>
        <v/>
      </c>
      <c r="E15">
        <f t="shared" si="0"/>
        <v>5.1440329218107002E-5</v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L15">
        <v>8</v>
      </c>
      <c r="M15">
        <v>30</v>
      </c>
      <c r="N15">
        <v>7</v>
      </c>
      <c r="O15">
        <v>2</v>
      </c>
      <c r="P15">
        <v>5</v>
      </c>
      <c r="Q15">
        <v>17</v>
      </c>
    </row>
    <row r="16" spans="1:17" x14ac:dyDescent="0.25">
      <c r="A16">
        <v>15</v>
      </c>
      <c r="B16">
        <v>6.0298162577189299E-3</v>
      </c>
      <c r="C16" t="s">
        <v>3</v>
      </c>
      <c r="D16">
        <f t="shared" si="0"/>
        <v>6.0298162577189299E-3</v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</row>
    <row r="17" spans="1:17" x14ac:dyDescent="0.25">
      <c r="A17">
        <v>16</v>
      </c>
      <c r="B17">
        <v>0</v>
      </c>
      <c r="C17" t="s">
        <v>4</v>
      </c>
      <c r="D17" t="str">
        <f t="shared" si="0"/>
        <v/>
      </c>
      <c r="E17">
        <f t="shared" si="0"/>
        <v>0</v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L17">
        <f>L13-L15</f>
        <v>0</v>
      </c>
      <c r="M17">
        <f t="shared" ref="M17:Q17" si="6">M13-M15</f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</row>
    <row r="18" spans="1:17" x14ac:dyDescent="0.25">
      <c r="A18">
        <v>17</v>
      </c>
      <c r="B18">
        <v>6.3452062323141101E-2</v>
      </c>
      <c r="C18" t="s">
        <v>5</v>
      </c>
      <c r="D18" t="str">
        <f t="shared" ref="D18:I33" si="7">IF($C18=D$1,$B18, "")</f>
        <v/>
      </c>
      <c r="E18" t="str">
        <f t="shared" si="7"/>
        <v/>
      </c>
      <c r="F18">
        <f t="shared" si="7"/>
        <v>6.3452062323141101E-2</v>
      </c>
      <c r="G18" t="str">
        <f t="shared" si="7"/>
        <v/>
      </c>
      <c r="H18" t="str">
        <f t="shared" si="7"/>
        <v/>
      </c>
      <c r="I18" t="str">
        <f t="shared" si="7"/>
        <v/>
      </c>
    </row>
    <row r="19" spans="1:17" x14ac:dyDescent="0.25">
      <c r="A19">
        <v>18</v>
      </c>
      <c r="B19">
        <v>8.1010087039095693E-3</v>
      </c>
      <c r="C19" t="s">
        <v>8</v>
      </c>
      <c r="D19" t="str">
        <f t="shared" si="7"/>
        <v/>
      </c>
      <c r="E19" t="str">
        <f t="shared" si="7"/>
        <v/>
      </c>
      <c r="F19" t="str">
        <f t="shared" si="7"/>
        <v/>
      </c>
      <c r="G19" t="str">
        <f t="shared" si="7"/>
        <v/>
      </c>
      <c r="H19" t="str">
        <f t="shared" si="7"/>
        <v/>
      </c>
      <c r="I19">
        <f t="shared" si="7"/>
        <v>8.1010087039095693E-3</v>
      </c>
    </row>
    <row r="20" spans="1:17" x14ac:dyDescent="0.25">
      <c r="A20">
        <v>19</v>
      </c>
      <c r="B20">
        <v>2.1507113941791799E-4</v>
      </c>
      <c r="C20" t="s">
        <v>3</v>
      </c>
      <c r="D20">
        <f t="shared" si="7"/>
        <v>2.1507113941791799E-4</v>
      </c>
      <c r="E20" t="str">
        <f t="shared" si="7"/>
        <v/>
      </c>
      <c r="F20" t="str">
        <f t="shared" si="7"/>
        <v/>
      </c>
      <c r="G20" t="str">
        <f t="shared" si="7"/>
        <v/>
      </c>
      <c r="H20" t="str">
        <f t="shared" si="7"/>
        <v/>
      </c>
      <c r="I20" t="str">
        <f t="shared" si="7"/>
        <v/>
      </c>
    </row>
    <row r="21" spans="1:17" x14ac:dyDescent="0.25">
      <c r="A21">
        <v>20</v>
      </c>
      <c r="B21">
        <v>1.1550692106247601E-4</v>
      </c>
      <c r="C21" t="s">
        <v>4</v>
      </c>
      <c r="D21" t="str">
        <f t="shared" si="7"/>
        <v/>
      </c>
      <c r="E21">
        <f t="shared" si="7"/>
        <v>1.1550692106247601E-4</v>
      </c>
      <c r="F21" t="str">
        <f t="shared" si="7"/>
        <v/>
      </c>
      <c r="G21" t="str">
        <f t="shared" si="7"/>
        <v/>
      </c>
      <c r="H21" t="str">
        <f t="shared" si="7"/>
        <v/>
      </c>
      <c r="I21" t="str">
        <f t="shared" si="7"/>
        <v/>
      </c>
    </row>
    <row r="22" spans="1:17" x14ac:dyDescent="0.25">
      <c r="A22">
        <v>21</v>
      </c>
      <c r="B22">
        <v>2.9737063592126002E-4</v>
      </c>
      <c r="C22" t="s">
        <v>4</v>
      </c>
      <c r="D22" t="str">
        <f t="shared" si="7"/>
        <v/>
      </c>
      <c r="E22">
        <f t="shared" si="7"/>
        <v>2.9737063592126002E-4</v>
      </c>
      <c r="F22" t="str">
        <f t="shared" si="7"/>
        <v/>
      </c>
      <c r="G22" t="str">
        <f t="shared" si="7"/>
        <v/>
      </c>
      <c r="H22" t="str">
        <f t="shared" si="7"/>
        <v/>
      </c>
      <c r="I22" t="str">
        <f t="shared" si="7"/>
        <v/>
      </c>
    </row>
    <row r="23" spans="1:17" x14ac:dyDescent="0.25">
      <c r="A23">
        <v>22</v>
      </c>
      <c r="B23" s="1">
        <v>5.1440329218107002E-5</v>
      </c>
      <c r="C23" t="s">
        <v>4</v>
      </c>
      <c r="D23" t="str">
        <f t="shared" si="7"/>
        <v/>
      </c>
      <c r="E23">
        <f t="shared" si="7"/>
        <v>5.1440329218107002E-5</v>
      </c>
      <c r="F23" t="str">
        <f t="shared" si="7"/>
        <v/>
      </c>
      <c r="G23" t="str">
        <f t="shared" si="7"/>
        <v/>
      </c>
      <c r="H23" t="str">
        <f t="shared" si="7"/>
        <v/>
      </c>
      <c r="I23" t="str">
        <f t="shared" si="7"/>
        <v/>
      </c>
    </row>
    <row r="24" spans="1:17" x14ac:dyDescent="0.25">
      <c r="A24">
        <v>23</v>
      </c>
      <c r="B24" s="1">
        <v>2.5205761316872402E-5</v>
      </c>
      <c r="C24" t="s">
        <v>8</v>
      </c>
      <c r="D24" t="str">
        <f t="shared" si="7"/>
        <v/>
      </c>
      <c r="E24" t="str">
        <f t="shared" si="7"/>
        <v/>
      </c>
      <c r="F24" t="str">
        <f t="shared" si="7"/>
        <v/>
      </c>
      <c r="G24" t="str">
        <f t="shared" si="7"/>
        <v/>
      </c>
      <c r="H24" t="str">
        <f t="shared" si="7"/>
        <v/>
      </c>
      <c r="I24">
        <f t="shared" si="7"/>
        <v>2.5205761316872402E-5</v>
      </c>
    </row>
    <row r="25" spans="1:17" x14ac:dyDescent="0.25">
      <c r="A25">
        <v>24</v>
      </c>
      <c r="B25">
        <v>2.10273932718319E-4</v>
      </c>
      <c r="C25" t="s">
        <v>4</v>
      </c>
      <c r="D25" t="str">
        <f t="shared" si="7"/>
        <v/>
      </c>
      <c r="E25">
        <f t="shared" si="7"/>
        <v>2.10273932718319E-4</v>
      </c>
      <c r="F25" t="str">
        <f t="shared" si="7"/>
        <v/>
      </c>
      <c r="G25" t="str">
        <f t="shared" si="7"/>
        <v/>
      </c>
      <c r="H25" t="str">
        <f t="shared" si="7"/>
        <v/>
      </c>
      <c r="I25" t="str">
        <f t="shared" si="7"/>
        <v/>
      </c>
    </row>
    <row r="26" spans="1:17" x14ac:dyDescent="0.25">
      <c r="A26">
        <v>25</v>
      </c>
      <c r="B26" s="1">
        <v>1.9290123456790099E-5</v>
      </c>
      <c r="C26" t="s">
        <v>4</v>
      </c>
      <c r="D26" t="str">
        <f t="shared" si="7"/>
        <v/>
      </c>
      <c r="E26">
        <f t="shared" si="7"/>
        <v>1.9290123456790099E-5</v>
      </c>
      <c r="F26" t="str">
        <f t="shared" si="7"/>
        <v/>
      </c>
      <c r="G26" t="str">
        <f t="shared" si="7"/>
        <v/>
      </c>
      <c r="H26" t="str">
        <f t="shared" si="7"/>
        <v/>
      </c>
      <c r="I26" t="str">
        <f t="shared" si="7"/>
        <v/>
      </c>
    </row>
    <row r="27" spans="1:17" x14ac:dyDescent="0.25">
      <c r="A27">
        <v>26</v>
      </c>
      <c r="B27">
        <v>0</v>
      </c>
      <c r="C27" t="s">
        <v>4</v>
      </c>
      <c r="D27" t="str">
        <f t="shared" si="7"/>
        <v/>
      </c>
      <c r="E27">
        <f t="shared" si="7"/>
        <v>0</v>
      </c>
      <c r="F27" t="str">
        <f t="shared" si="7"/>
        <v/>
      </c>
      <c r="G27" t="str">
        <f t="shared" si="7"/>
        <v/>
      </c>
      <c r="H27" t="str">
        <f t="shared" si="7"/>
        <v/>
      </c>
      <c r="I27" t="str">
        <f t="shared" si="7"/>
        <v/>
      </c>
    </row>
    <row r="28" spans="1:17" x14ac:dyDescent="0.25">
      <c r="A28">
        <v>27</v>
      </c>
      <c r="B28">
        <v>7.62419165196943E-4</v>
      </c>
      <c r="C28" t="s">
        <v>8</v>
      </c>
      <c r="D28" t="str">
        <f t="shared" si="7"/>
        <v/>
      </c>
      <c r="E28" t="str">
        <f t="shared" si="7"/>
        <v/>
      </c>
      <c r="F28" t="str">
        <f t="shared" si="7"/>
        <v/>
      </c>
      <c r="G28" t="str">
        <f t="shared" si="7"/>
        <v/>
      </c>
      <c r="H28" t="str">
        <f t="shared" si="7"/>
        <v/>
      </c>
      <c r="I28">
        <f t="shared" si="7"/>
        <v>7.62419165196943E-4</v>
      </c>
    </row>
    <row r="29" spans="1:17" x14ac:dyDescent="0.25">
      <c r="A29">
        <v>28</v>
      </c>
      <c r="B29">
        <v>1.6460905349794199E-4</v>
      </c>
      <c r="C29" t="s">
        <v>4</v>
      </c>
      <c r="D29" t="str">
        <f t="shared" si="7"/>
        <v/>
      </c>
      <c r="E29">
        <f t="shared" si="7"/>
        <v>1.6460905349794199E-4</v>
      </c>
      <c r="F29" t="str">
        <f t="shared" si="7"/>
        <v/>
      </c>
      <c r="G29" t="str">
        <f t="shared" si="7"/>
        <v/>
      </c>
      <c r="H29" t="str">
        <f t="shared" si="7"/>
        <v/>
      </c>
      <c r="I29" t="str">
        <f t="shared" si="7"/>
        <v/>
      </c>
      <c r="K29">
        <f>MIN(B:B)</f>
        <v>0</v>
      </c>
    </row>
    <row r="30" spans="1:17" x14ac:dyDescent="0.25">
      <c r="A30">
        <v>29</v>
      </c>
      <c r="B30">
        <v>3.6542163939875499E-2</v>
      </c>
      <c r="C30" t="s">
        <v>8</v>
      </c>
      <c r="D30" t="str">
        <f t="shared" si="7"/>
        <v/>
      </c>
      <c r="E30" t="str">
        <f t="shared" si="7"/>
        <v/>
      </c>
      <c r="F30" t="str">
        <f t="shared" si="7"/>
        <v/>
      </c>
      <c r="G30" t="str">
        <f t="shared" si="7"/>
        <v/>
      </c>
      <c r="H30" t="str">
        <f t="shared" si="7"/>
        <v/>
      </c>
      <c r="I30">
        <f t="shared" si="7"/>
        <v>3.6542163939875499E-2</v>
      </c>
      <c r="K30">
        <f>MAX(B:B)</f>
        <v>0.21993839709861099</v>
      </c>
    </row>
    <row r="31" spans="1:17" x14ac:dyDescent="0.25">
      <c r="A31">
        <v>30</v>
      </c>
      <c r="B31">
        <v>0</v>
      </c>
      <c r="C31" t="s">
        <v>8</v>
      </c>
      <c r="D31" t="str">
        <f t="shared" si="7"/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>
        <f t="shared" si="7"/>
        <v>0</v>
      </c>
    </row>
    <row r="32" spans="1:17" x14ac:dyDescent="0.25">
      <c r="A32">
        <v>31</v>
      </c>
      <c r="B32">
        <v>1.2967561769304599E-3</v>
      </c>
      <c r="C32" t="s">
        <v>4</v>
      </c>
      <c r="D32" t="str">
        <f t="shared" si="7"/>
        <v/>
      </c>
      <c r="E32">
        <f t="shared" si="7"/>
        <v>1.2967561769304599E-3</v>
      </c>
      <c r="F32" t="str">
        <f t="shared" si="7"/>
        <v/>
      </c>
      <c r="G32" t="str">
        <f t="shared" si="7"/>
        <v/>
      </c>
      <c r="H32" t="str">
        <f t="shared" si="7"/>
        <v/>
      </c>
      <c r="I32" t="str">
        <f t="shared" si="7"/>
        <v/>
      </c>
    </row>
    <row r="33" spans="1:9" x14ac:dyDescent="0.25">
      <c r="A33">
        <v>32</v>
      </c>
      <c r="B33">
        <v>1.09895248784137E-4</v>
      </c>
      <c r="C33" t="s">
        <v>3</v>
      </c>
      <c r="D33">
        <f t="shared" si="7"/>
        <v>1.09895248784137E-4</v>
      </c>
      <c r="E33" t="str">
        <f t="shared" si="7"/>
        <v/>
      </c>
      <c r="F33" t="str">
        <f t="shared" si="7"/>
        <v/>
      </c>
      <c r="G33" t="str">
        <f t="shared" si="7"/>
        <v/>
      </c>
      <c r="H33" t="str">
        <f t="shared" si="7"/>
        <v/>
      </c>
      <c r="I33" t="str">
        <f t="shared" si="7"/>
        <v/>
      </c>
    </row>
    <row r="34" spans="1:9" x14ac:dyDescent="0.25">
      <c r="A34">
        <v>33</v>
      </c>
      <c r="B34">
        <v>1.44393987138394E-2</v>
      </c>
      <c r="C34" t="s">
        <v>7</v>
      </c>
      <c r="D34" t="str">
        <f t="shared" ref="D34:I49" si="8">IF($C34=D$1,$B34, "")</f>
        <v/>
      </c>
      <c r="E34" t="str">
        <f t="shared" si="8"/>
        <v/>
      </c>
      <c r="F34" t="str">
        <f t="shared" si="8"/>
        <v/>
      </c>
      <c r="G34" t="str">
        <f t="shared" si="8"/>
        <v/>
      </c>
      <c r="H34">
        <f t="shared" si="8"/>
        <v>1.44393987138394E-2</v>
      </c>
      <c r="I34" t="str">
        <f t="shared" si="8"/>
        <v/>
      </c>
    </row>
    <row r="35" spans="1:9" x14ac:dyDescent="0.25">
      <c r="A35">
        <v>34</v>
      </c>
      <c r="B35">
        <v>3.6504304399731201E-3</v>
      </c>
      <c r="C35" t="s">
        <v>5</v>
      </c>
      <c r="D35" t="str">
        <f t="shared" si="8"/>
        <v/>
      </c>
      <c r="E35" t="str">
        <f t="shared" si="8"/>
        <v/>
      </c>
      <c r="F35">
        <f t="shared" si="8"/>
        <v>3.6504304399731201E-3</v>
      </c>
      <c r="G35" t="str">
        <f t="shared" si="8"/>
        <v/>
      </c>
      <c r="H35" t="str">
        <f t="shared" si="8"/>
        <v/>
      </c>
      <c r="I35" t="str">
        <f t="shared" si="8"/>
        <v/>
      </c>
    </row>
    <row r="36" spans="1:9" x14ac:dyDescent="0.25">
      <c r="A36">
        <v>35</v>
      </c>
      <c r="B36">
        <v>2.4591346482938701E-4</v>
      </c>
      <c r="C36" t="s">
        <v>7</v>
      </c>
      <c r="D36" t="str">
        <f t="shared" si="8"/>
        <v/>
      </c>
      <c r="E36" t="str">
        <f t="shared" si="8"/>
        <v/>
      </c>
      <c r="F36" t="str">
        <f t="shared" si="8"/>
        <v/>
      </c>
      <c r="G36" t="str">
        <f t="shared" si="8"/>
        <v/>
      </c>
      <c r="H36">
        <f t="shared" si="8"/>
        <v>2.4591346482938701E-4</v>
      </c>
      <c r="I36" t="str">
        <f t="shared" si="8"/>
        <v/>
      </c>
    </row>
    <row r="37" spans="1:9" x14ac:dyDescent="0.25">
      <c r="A37">
        <v>36</v>
      </c>
      <c r="B37">
        <v>9.7610959555186703E-3</v>
      </c>
      <c r="C37" t="s">
        <v>8</v>
      </c>
      <c r="D37" t="str">
        <f t="shared" si="8"/>
        <v/>
      </c>
      <c r="E37" t="str">
        <f t="shared" si="8"/>
        <v/>
      </c>
      <c r="F37" t="str">
        <f t="shared" si="8"/>
        <v/>
      </c>
      <c r="G37" t="str">
        <f t="shared" si="8"/>
        <v/>
      </c>
      <c r="H37" t="str">
        <f t="shared" si="8"/>
        <v/>
      </c>
      <c r="I37">
        <f t="shared" si="8"/>
        <v>9.7610959555186703E-3</v>
      </c>
    </row>
    <row r="38" spans="1:9" x14ac:dyDescent="0.25">
      <c r="A38">
        <v>37</v>
      </c>
      <c r="B38">
        <v>1.52513928969427E-2</v>
      </c>
      <c r="C38" t="s">
        <v>8</v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>
        <f t="shared" si="8"/>
        <v>1.52513928969427E-2</v>
      </c>
    </row>
    <row r="39" spans="1:9" x14ac:dyDescent="0.25">
      <c r="A39">
        <v>38</v>
      </c>
      <c r="B39" s="1">
        <v>2.20458553791887E-5</v>
      </c>
      <c r="C39" t="s">
        <v>4</v>
      </c>
      <c r="D39" t="str">
        <f t="shared" si="8"/>
        <v/>
      </c>
      <c r="E39">
        <f t="shared" si="8"/>
        <v>2.20458553791887E-5</v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</row>
    <row r="40" spans="1:9" x14ac:dyDescent="0.25">
      <c r="A40">
        <v>39</v>
      </c>
      <c r="B40">
        <v>4.1766554712174397E-3</v>
      </c>
      <c r="C40" t="s">
        <v>6</v>
      </c>
      <c r="D40" t="str">
        <f t="shared" si="8"/>
        <v/>
      </c>
      <c r="E40" t="str">
        <f t="shared" si="8"/>
        <v/>
      </c>
      <c r="F40" t="str">
        <f t="shared" si="8"/>
        <v/>
      </c>
      <c r="G40">
        <f t="shared" si="8"/>
        <v>4.1766554712174397E-3</v>
      </c>
      <c r="H40" t="str">
        <f t="shared" si="8"/>
        <v/>
      </c>
      <c r="I40" t="str">
        <f t="shared" si="8"/>
        <v/>
      </c>
    </row>
    <row r="41" spans="1:9" x14ac:dyDescent="0.25">
      <c r="A41">
        <v>40</v>
      </c>
      <c r="B41">
        <v>2.93945819598697E-3</v>
      </c>
      <c r="C41" t="s">
        <v>8</v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>
        <f t="shared" si="8"/>
        <v>2.93945819598697E-3</v>
      </c>
    </row>
    <row r="42" spans="1:9" x14ac:dyDescent="0.25">
      <c r="A42">
        <v>41</v>
      </c>
      <c r="B42">
        <v>1.2345679012345601E-4</v>
      </c>
      <c r="C42" t="s">
        <v>6</v>
      </c>
      <c r="D42" t="str">
        <f t="shared" si="8"/>
        <v/>
      </c>
      <c r="E42" t="str">
        <f t="shared" si="8"/>
        <v/>
      </c>
      <c r="F42" t="str">
        <f t="shared" si="8"/>
        <v/>
      </c>
      <c r="G42">
        <f t="shared" si="8"/>
        <v>1.2345679012345601E-4</v>
      </c>
      <c r="H42" t="str">
        <f t="shared" si="8"/>
        <v/>
      </c>
      <c r="I42" t="str">
        <f t="shared" si="8"/>
        <v/>
      </c>
    </row>
    <row r="43" spans="1:9" x14ac:dyDescent="0.25">
      <c r="A43">
        <v>42</v>
      </c>
      <c r="B43">
        <v>4.8118406328113402E-3</v>
      </c>
      <c r="C43" t="s">
        <v>5</v>
      </c>
      <c r="D43" t="str">
        <f t="shared" si="8"/>
        <v/>
      </c>
      <c r="E43" t="str">
        <f t="shared" si="8"/>
        <v/>
      </c>
      <c r="F43">
        <f t="shared" si="8"/>
        <v>4.8118406328113402E-3</v>
      </c>
      <c r="G43" t="str">
        <f t="shared" si="8"/>
        <v/>
      </c>
      <c r="H43" t="str">
        <f t="shared" si="8"/>
        <v/>
      </c>
      <c r="I43" t="str">
        <f t="shared" si="8"/>
        <v/>
      </c>
    </row>
    <row r="44" spans="1:9" x14ac:dyDescent="0.25">
      <c r="A44">
        <v>43</v>
      </c>
      <c r="B44" s="1">
        <v>1.9290123456790099E-5</v>
      </c>
      <c r="C44" t="s">
        <v>4</v>
      </c>
      <c r="D44" t="str">
        <f t="shared" si="8"/>
        <v/>
      </c>
      <c r="E44">
        <f t="shared" si="8"/>
        <v>1.9290123456790099E-5</v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</row>
    <row r="45" spans="1:9" x14ac:dyDescent="0.25">
      <c r="A45">
        <v>44</v>
      </c>
      <c r="B45">
        <v>0</v>
      </c>
      <c r="C45" t="s">
        <v>8</v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>
        <f t="shared" si="8"/>
        <v>0</v>
      </c>
    </row>
    <row r="46" spans="1:9" x14ac:dyDescent="0.25">
      <c r="A46">
        <v>45</v>
      </c>
      <c r="B46" s="1">
        <v>1.46972369194591E-5</v>
      </c>
      <c r="C46" t="s">
        <v>4</v>
      </c>
      <c r="D46" t="str">
        <f t="shared" si="8"/>
        <v/>
      </c>
      <c r="E46">
        <f t="shared" si="8"/>
        <v>1.46972369194591E-5</v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</row>
    <row r="47" spans="1:9" x14ac:dyDescent="0.25">
      <c r="A47">
        <v>46</v>
      </c>
      <c r="B47">
        <v>0.21993839709861099</v>
      </c>
      <c r="C47" t="s">
        <v>5</v>
      </c>
      <c r="D47" t="str">
        <f t="shared" si="8"/>
        <v/>
      </c>
      <c r="E47" t="str">
        <f t="shared" si="8"/>
        <v/>
      </c>
      <c r="F47">
        <f t="shared" si="8"/>
        <v>0.21993839709861099</v>
      </c>
      <c r="G47" t="str">
        <f t="shared" si="8"/>
        <v/>
      </c>
      <c r="H47" t="str">
        <f t="shared" si="8"/>
        <v/>
      </c>
      <c r="I47" t="str">
        <f t="shared" si="8"/>
        <v/>
      </c>
    </row>
    <row r="48" spans="1:9" x14ac:dyDescent="0.25">
      <c r="A48">
        <v>47</v>
      </c>
      <c r="B48">
        <v>1.4079145529427299E-3</v>
      </c>
      <c r="C48" t="s">
        <v>8</v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>
        <f t="shared" si="8"/>
        <v>1.4079145529427299E-3</v>
      </c>
    </row>
    <row r="49" spans="1:9" x14ac:dyDescent="0.25">
      <c r="A49">
        <v>48</v>
      </c>
      <c r="B49">
        <v>6.3379490739729196E-3</v>
      </c>
      <c r="C49" t="s">
        <v>4</v>
      </c>
      <c r="D49" t="str">
        <f t="shared" si="8"/>
        <v/>
      </c>
      <c r="E49">
        <f t="shared" si="8"/>
        <v>6.3379490739729196E-3</v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</row>
    <row r="50" spans="1:9" x14ac:dyDescent="0.25">
      <c r="A50">
        <v>49</v>
      </c>
      <c r="B50" s="1">
        <v>3.3587509077705103E-5</v>
      </c>
      <c r="C50" t="s">
        <v>5</v>
      </c>
      <c r="D50" t="str">
        <f t="shared" ref="D50:I65" si="9">IF($C50=D$1,$B50, "")</f>
        <v/>
      </c>
      <c r="E50" t="str">
        <f t="shared" si="9"/>
        <v/>
      </c>
      <c r="F50">
        <f t="shared" si="9"/>
        <v>3.3587509077705103E-5</v>
      </c>
      <c r="G50" t="str">
        <f t="shared" si="9"/>
        <v/>
      </c>
      <c r="H50" t="str">
        <f t="shared" si="9"/>
        <v/>
      </c>
      <c r="I50" t="str">
        <f t="shared" si="9"/>
        <v/>
      </c>
    </row>
    <row r="51" spans="1:9" x14ac:dyDescent="0.25">
      <c r="A51">
        <v>50</v>
      </c>
      <c r="B51">
        <v>1.27027600708452E-2</v>
      </c>
      <c r="C51" t="s">
        <v>8</v>
      </c>
      <c r="D51" t="str">
        <f t="shared" si="9"/>
        <v/>
      </c>
      <c r="E51" t="str">
        <f t="shared" si="9"/>
        <v/>
      </c>
      <c r="F51" t="str">
        <f t="shared" si="9"/>
        <v/>
      </c>
      <c r="G51" t="str">
        <f t="shared" si="9"/>
        <v/>
      </c>
      <c r="H51" t="str">
        <f t="shared" si="9"/>
        <v/>
      </c>
      <c r="I51">
        <f t="shared" si="9"/>
        <v>1.27027600708452E-2</v>
      </c>
    </row>
    <row r="52" spans="1:9" x14ac:dyDescent="0.25">
      <c r="A52">
        <v>51</v>
      </c>
      <c r="B52" s="1">
        <v>4.1152263374485498E-5</v>
      </c>
      <c r="C52" t="s">
        <v>4</v>
      </c>
      <c r="D52" t="str">
        <f t="shared" si="9"/>
        <v/>
      </c>
      <c r="E52">
        <f t="shared" si="9"/>
        <v>4.1152263374485498E-5</v>
      </c>
      <c r="F52" t="str">
        <f t="shared" si="9"/>
        <v/>
      </c>
      <c r="G52" t="str">
        <f t="shared" si="9"/>
        <v/>
      </c>
      <c r="H52" t="str">
        <f t="shared" si="9"/>
        <v/>
      </c>
      <c r="I52" t="str">
        <f t="shared" si="9"/>
        <v/>
      </c>
    </row>
    <row r="53" spans="1:9" x14ac:dyDescent="0.25">
      <c r="A53">
        <v>52</v>
      </c>
      <c r="B53">
        <v>1.18708452041785E-4</v>
      </c>
      <c r="C53" t="s">
        <v>4</v>
      </c>
      <c r="D53" t="str">
        <f t="shared" si="9"/>
        <v/>
      </c>
      <c r="E53">
        <f t="shared" si="9"/>
        <v>1.18708452041785E-4</v>
      </c>
      <c r="F53" t="str">
        <f t="shared" si="9"/>
        <v/>
      </c>
      <c r="G53" t="str">
        <f t="shared" si="9"/>
        <v/>
      </c>
      <c r="H53" t="str">
        <f t="shared" si="9"/>
        <v/>
      </c>
      <c r="I53" t="str">
        <f t="shared" si="9"/>
        <v/>
      </c>
    </row>
    <row r="54" spans="1:9" x14ac:dyDescent="0.25">
      <c r="A54">
        <v>53</v>
      </c>
      <c r="B54">
        <v>3.0199113957066598E-3</v>
      </c>
      <c r="C54" t="s">
        <v>3</v>
      </c>
      <c r="D54">
        <f t="shared" si="9"/>
        <v>3.0199113957066598E-3</v>
      </c>
      <c r="E54" t="str">
        <f t="shared" si="9"/>
        <v/>
      </c>
      <c r="F54" t="str">
        <f t="shared" si="9"/>
        <v/>
      </c>
      <c r="G54" t="str">
        <f t="shared" si="9"/>
        <v/>
      </c>
      <c r="H54" t="str">
        <f t="shared" si="9"/>
        <v/>
      </c>
      <c r="I54" t="str">
        <f t="shared" si="9"/>
        <v/>
      </c>
    </row>
    <row r="55" spans="1:9" x14ac:dyDescent="0.25">
      <c r="A55">
        <v>54</v>
      </c>
      <c r="B55" s="1">
        <v>3.0864197530864198E-5</v>
      </c>
      <c r="C55" t="s">
        <v>4</v>
      </c>
      <c r="D55" t="str">
        <f t="shared" si="9"/>
        <v/>
      </c>
      <c r="E55">
        <f t="shared" si="9"/>
        <v>3.0864197530864198E-5</v>
      </c>
      <c r="F55" t="str">
        <f t="shared" si="9"/>
        <v/>
      </c>
      <c r="G55" t="str">
        <f t="shared" si="9"/>
        <v/>
      </c>
      <c r="H55" t="str">
        <f t="shared" si="9"/>
        <v/>
      </c>
      <c r="I55" t="str">
        <f t="shared" si="9"/>
        <v/>
      </c>
    </row>
    <row r="56" spans="1:9" x14ac:dyDescent="0.25">
      <c r="A56">
        <v>55</v>
      </c>
      <c r="B56">
        <v>1.2938827819826301E-2</v>
      </c>
      <c r="C56" t="s">
        <v>7</v>
      </c>
      <c r="D56" t="str">
        <f t="shared" si="9"/>
        <v/>
      </c>
      <c r="E56" t="str">
        <f t="shared" si="9"/>
        <v/>
      </c>
      <c r="F56" t="str">
        <f t="shared" si="9"/>
        <v/>
      </c>
      <c r="G56" t="str">
        <f t="shared" si="9"/>
        <v/>
      </c>
      <c r="H56">
        <f t="shared" si="9"/>
        <v>1.2938827819826301E-2</v>
      </c>
      <c r="I56" t="str">
        <f t="shared" si="9"/>
        <v/>
      </c>
    </row>
    <row r="57" spans="1:9" x14ac:dyDescent="0.25">
      <c r="A57">
        <v>56</v>
      </c>
      <c r="B57">
        <v>3.10783743435532E-3</v>
      </c>
      <c r="C57" t="s">
        <v>8</v>
      </c>
      <c r="D57" t="str">
        <f t="shared" si="9"/>
        <v/>
      </c>
      <c r="E57" t="str">
        <f t="shared" si="9"/>
        <v/>
      </c>
      <c r="F57" t="str">
        <f t="shared" si="9"/>
        <v/>
      </c>
      <c r="G57" t="str">
        <f t="shared" si="9"/>
        <v/>
      </c>
      <c r="H57" t="str">
        <f t="shared" si="9"/>
        <v/>
      </c>
      <c r="I57">
        <f t="shared" si="9"/>
        <v>3.10783743435532E-3</v>
      </c>
    </row>
    <row r="58" spans="1:9" x14ac:dyDescent="0.25">
      <c r="A58">
        <v>57</v>
      </c>
      <c r="B58">
        <v>1.2366289534809301E-3</v>
      </c>
      <c r="C58" t="s">
        <v>4</v>
      </c>
      <c r="D58" t="str">
        <f t="shared" si="9"/>
        <v/>
      </c>
      <c r="E58">
        <f t="shared" si="9"/>
        <v>1.2366289534809301E-3</v>
      </c>
      <c r="F58" t="str">
        <f t="shared" si="9"/>
        <v/>
      </c>
      <c r="G58" t="str">
        <f t="shared" si="9"/>
        <v/>
      </c>
      <c r="H58" t="str">
        <f t="shared" si="9"/>
        <v/>
      </c>
      <c r="I58" t="str">
        <f t="shared" si="9"/>
        <v/>
      </c>
    </row>
    <row r="59" spans="1:9" x14ac:dyDescent="0.25">
      <c r="A59">
        <v>58</v>
      </c>
      <c r="B59">
        <v>9.2257590669937402E-4</v>
      </c>
      <c r="C59" t="s">
        <v>5</v>
      </c>
      <c r="D59" t="str">
        <f t="shared" si="9"/>
        <v/>
      </c>
      <c r="E59" t="str">
        <f t="shared" si="9"/>
        <v/>
      </c>
      <c r="F59">
        <f t="shared" si="9"/>
        <v>9.2257590669937402E-4</v>
      </c>
      <c r="G59" t="str">
        <f t="shared" si="9"/>
        <v/>
      </c>
      <c r="H59" t="str">
        <f t="shared" si="9"/>
        <v/>
      </c>
      <c r="I59" t="str">
        <f t="shared" si="9"/>
        <v/>
      </c>
    </row>
    <row r="60" spans="1:9" x14ac:dyDescent="0.25">
      <c r="A60">
        <v>59</v>
      </c>
      <c r="B60">
        <v>9.17638820964818E-2</v>
      </c>
      <c r="C60" t="s">
        <v>3</v>
      </c>
      <c r="D60">
        <f t="shared" si="9"/>
        <v>9.17638820964818E-2</v>
      </c>
      <c r="E60" t="str">
        <f t="shared" si="9"/>
        <v/>
      </c>
      <c r="F60" t="str">
        <f t="shared" si="9"/>
        <v/>
      </c>
      <c r="G60" t="str">
        <f t="shared" si="9"/>
        <v/>
      </c>
      <c r="H60" t="str">
        <f t="shared" si="9"/>
        <v/>
      </c>
      <c r="I60" t="str">
        <f t="shared" si="9"/>
        <v/>
      </c>
    </row>
    <row r="61" spans="1:9" x14ac:dyDescent="0.25">
      <c r="A61">
        <v>60</v>
      </c>
      <c r="B61">
        <v>2.6278101227934902E-3</v>
      </c>
      <c r="C61" t="s">
        <v>4</v>
      </c>
      <c r="D61" t="str">
        <f t="shared" si="9"/>
        <v/>
      </c>
      <c r="E61">
        <f t="shared" si="9"/>
        <v>2.6278101227934902E-3</v>
      </c>
      <c r="F61" t="str">
        <f t="shared" si="9"/>
        <v/>
      </c>
      <c r="G61" t="str">
        <f t="shared" si="9"/>
        <v/>
      </c>
      <c r="H61" t="str">
        <f t="shared" si="9"/>
        <v/>
      </c>
      <c r="I61" t="str">
        <f t="shared" si="9"/>
        <v/>
      </c>
    </row>
    <row r="62" spans="1:9" x14ac:dyDescent="0.25">
      <c r="A62">
        <v>61</v>
      </c>
      <c r="B62">
        <v>6.3288431110188295E-2</v>
      </c>
      <c r="C62" t="s">
        <v>7</v>
      </c>
      <c r="D62" t="str">
        <f t="shared" si="9"/>
        <v/>
      </c>
      <c r="E62" t="str">
        <f t="shared" si="9"/>
        <v/>
      </c>
      <c r="F62" t="str">
        <f t="shared" si="9"/>
        <v/>
      </c>
      <c r="G62" t="str">
        <f t="shared" si="9"/>
        <v/>
      </c>
      <c r="H62">
        <f t="shared" si="9"/>
        <v>6.3288431110188295E-2</v>
      </c>
      <c r="I62" t="str">
        <f t="shared" si="9"/>
        <v/>
      </c>
    </row>
    <row r="63" spans="1:9" x14ac:dyDescent="0.25">
      <c r="A63">
        <v>62</v>
      </c>
      <c r="B63">
        <v>8.3617980964129403E-3</v>
      </c>
      <c r="C63" t="s">
        <v>4</v>
      </c>
      <c r="D63" t="str">
        <f t="shared" si="9"/>
        <v/>
      </c>
      <c r="E63">
        <f t="shared" si="9"/>
        <v>8.3617980964129403E-3</v>
      </c>
      <c r="F63" t="str">
        <f t="shared" si="9"/>
        <v/>
      </c>
      <c r="G63" t="str">
        <f t="shared" si="9"/>
        <v/>
      </c>
      <c r="H63" t="str">
        <f t="shared" si="9"/>
        <v/>
      </c>
      <c r="I63" t="str">
        <f t="shared" si="9"/>
        <v/>
      </c>
    </row>
    <row r="64" spans="1:9" x14ac:dyDescent="0.25">
      <c r="A64">
        <v>63</v>
      </c>
      <c r="B64" s="1">
        <v>2.3741690408356999E-5</v>
      </c>
      <c r="C64" t="s">
        <v>5</v>
      </c>
      <c r="D64" t="str">
        <f t="shared" si="9"/>
        <v/>
      </c>
      <c r="E64" t="str">
        <f t="shared" si="9"/>
        <v/>
      </c>
      <c r="F64">
        <f t="shared" si="9"/>
        <v>2.3741690408356999E-5</v>
      </c>
      <c r="G64" t="str">
        <f t="shared" si="9"/>
        <v/>
      </c>
      <c r="H64" t="str">
        <f t="shared" si="9"/>
        <v/>
      </c>
      <c r="I64" t="str">
        <f t="shared" si="9"/>
        <v/>
      </c>
    </row>
    <row r="65" spans="1:9" x14ac:dyDescent="0.25">
      <c r="A65">
        <v>64</v>
      </c>
      <c r="B65">
        <v>1.68735585402252E-4</v>
      </c>
      <c r="C65" t="s">
        <v>8</v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>
        <f t="shared" si="9"/>
        <v>1.68735585402252E-4</v>
      </c>
    </row>
    <row r="66" spans="1:9" x14ac:dyDescent="0.25">
      <c r="A66">
        <v>65</v>
      </c>
      <c r="B66">
        <v>0.101141191944128</v>
      </c>
      <c r="C66" t="s">
        <v>3</v>
      </c>
      <c r="D66">
        <f t="shared" ref="D66:I70" si="10">IF($C66=D$1,$B66, "")</f>
        <v>0.101141191944128</v>
      </c>
      <c r="E66" t="str">
        <f t="shared" si="10"/>
        <v/>
      </c>
      <c r="F66" t="str">
        <f t="shared" si="10"/>
        <v/>
      </c>
      <c r="G66" t="str">
        <f t="shared" si="10"/>
        <v/>
      </c>
      <c r="H66" t="str">
        <f t="shared" si="10"/>
        <v/>
      </c>
      <c r="I66" t="str">
        <f t="shared" si="10"/>
        <v/>
      </c>
    </row>
    <row r="67" spans="1:9" x14ac:dyDescent="0.25">
      <c r="A67">
        <v>66</v>
      </c>
      <c r="B67">
        <v>5.1956659900460099E-3</v>
      </c>
      <c r="C67" t="s">
        <v>8</v>
      </c>
      <c r="D67" t="str">
        <f t="shared" si="10"/>
        <v/>
      </c>
      <c r="E67" t="str">
        <f t="shared" si="10"/>
        <v/>
      </c>
      <c r="F67" t="str">
        <f t="shared" si="10"/>
        <v/>
      </c>
      <c r="G67" t="str">
        <f t="shared" si="10"/>
        <v/>
      </c>
      <c r="H67" t="str">
        <f t="shared" si="10"/>
        <v/>
      </c>
      <c r="I67">
        <f t="shared" si="10"/>
        <v>5.1956659900460099E-3</v>
      </c>
    </row>
    <row r="68" spans="1:9" x14ac:dyDescent="0.25">
      <c r="A68">
        <v>67</v>
      </c>
      <c r="B68">
        <v>0</v>
      </c>
      <c r="C68" t="s">
        <v>4</v>
      </c>
      <c r="D68" t="str">
        <f t="shared" si="10"/>
        <v/>
      </c>
      <c r="E68">
        <f t="shared" si="10"/>
        <v>0</v>
      </c>
      <c r="F68" t="str">
        <f t="shared" si="10"/>
        <v/>
      </c>
      <c r="G68" t="str">
        <f t="shared" si="10"/>
        <v/>
      </c>
      <c r="H68" t="str">
        <f t="shared" si="10"/>
        <v/>
      </c>
      <c r="I68" t="str">
        <f t="shared" si="10"/>
        <v/>
      </c>
    </row>
    <row r="69" spans="1:9" x14ac:dyDescent="0.25">
      <c r="A69">
        <v>68</v>
      </c>
      <c r="B69">
        <v>1.2944685126057599E-4</v>
      </c>
      <c r="C69" t="s">
        <v>4</v>
      </c>
      <c r="D69" t="str">
        <f t="shared" si="10"/>
        <v/>
      </c>
      <c r="E69">
        <f t="shared" si="10"/>
        <v>1.2944685126057599E-4</v>
      </c>
      <c r="F69" t="str">
        <f t="shared" si="10"/>
        <v/>
      </c>
      <c r="G69" t="str">
        <f t="shared" si="10"/>
        <v/>
      </c>
      <c r="H69" t="str">
        <f t="shared" si="10"/>
        <v/>
      </c>
      <c r="I69" t="str">
        <f t="shared" si="10"/>
        <v/>
      </c>
    </row>
    <row r="70" spans="1:9" x14ac:dyDescent="0.25">
      <c r="A70">
        <v>69</v>
      </c>
      <c r="B70">
        <v>1.4975234068793799E-2</v>
      </c>
      <c r="C70" t="s">
        <v>8</v>
      </c>
      <c r="D70" t="str">
        <f t="shared" si="10"/>
        <v/>
      </c>
      <c r="E70" t="str">
        <f t="shared" si="10"/>
        <v/>
      </c>
      <c r="F70" t="str">
        <f t="shared" si="10"/>
        <v/>
      </c>
      <c r="G70" t="str">
        <f t="shared" si="10"/>
        <v/>
      </c>
      <c r="H70" t="str">
        <f t="shared" si="10"/>
        <v/>
      </c>
      <c r="I70">
        <f t="shared" si="10"/>
        <v>1.4975234068793799E-2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F1" zoomScale="55" zoomScaleNormal="55" zoomScalePageLayoutView="55" workbookViewId="0">
      <selection activeCell="AU1" sqref="AU1"/>
    </sheetView>
  </sheetViews>
  <sheetFormatPr defaultColWidth="8.85546875" defaultRowHeight="15" x14ac:dyDescent="0.25"/>
  <cols>
    <col min="2" max="2" width="24.85546875" bestFit="1" customWidth="1"/>
    <col min="4" max="9" width="16" bestFit="1" customWidth="1"/>
    <col min="10" max="11" width="16" customWidth="1"/>
  </cols>
  <sheetData>
    <row r="1" spans="1:18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5">
      <c r="A2">
        <v>16</v>
      </c>
      <c r="B2">
        <v>0.47093023255813898</v>
      </c>
      <c r="C2" t="s">
        <v>4</v>
      </c>
      <c r="D2" t="str">
        <f t="shared" ref="D2:I11" si="0">IF($C2=D$1,$B2, "")</f>
        <v/>
      </c>
      <c r="E2">
        <f t="shared" si="0"/>
        <v>0.47093023255813898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K2" t="s">
        <v>194</v>
      </c>
      <c r="L2">
        <v>0.45</v>
      </c>
      <c r="M2">
        <f>COUNTIF(D$2:D$200,"&lt;"&amp;$L2)</f>
        <v>0</v>
      </c>
      <c r="N2">
        <f>COUNTIF(E$2:E$200,"&lt;"&amp;$L2)</f>
        <v>0</v>
      </c>
      <c r="O2">
        <f>COUNTIF(F$2:F$200,"&lt;="&amp;$L2)</f>
        <v>1</v>
      </c>
      <c r="P2">
        <f>COUNTIF(G$2:G$200,"&lt;"&amp;$L2)</f>
        <v>0</v>
      </c>
      <c r="Q2">
        <f>COUNTIF(H$2:H$200,"&lt;"&amp;$L2)</f>
        <v>0</v>
      </c>
      <c r="R2">
        <f>COUNTIF(I$2:I$200,"&lt;="&amp;$L2)</f>
        <v>0</v>
      </c>
    </row>
    <row r="3" spans="1:18" x14ac:dyDescent="0.25">
      <c r="A3">
        <v>12</v>
      </c>
      <c r="B3">
        <v>0.496932515337423</v>
      </c>
      <c r="C3" t="s">
        <v>4</v>
      </c>
      <c r="D3" t="str">
        <f t="shared" si="0"/>
        <v/>
      </c>
      <c r="E3">
        <f t="shared" si="0"/>
        <v>0.496932515337423</v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L3">
        <v>0.5</v>
      </c>
      <c r="M3">
        <f t="shared" ref="M3:M10" si="1">COUNTIFS(D$2:D$200, "&lt;"&amp;$L3, D$2:D$200, "&gt;"&amp;$L2)</f>
        <v>0</v>
      </c>
      <c r="N3">
        <f t="shared" ref="N3:O5" si="2">COUNTIFS(E$2:E$200, "&lt;="&amp;$L3, E$2:E$200, "&gt;"&amp;$L2)</f>
        <v>3</v>
      </c>
      <c r="O3">
        <f t="shared" si="2"/>
        <v>0</v>
      </c>
      <c r="P3">
        <f t="shared" ref="P3:Q10" si="3">COUNTIFS(G$2:G$200, "&lt;"&amp;$L3, G$2:G$200, "&gt;"&amp;$L2)</f>
        <v>0</v>
      </c>
      <c r="Q3">
        <f t="shared" si="3"/>
        <v>0</v>
      </c>
      <c r="R3">
        <f>COUNTIFS(I$2:I$200, "&lt;="&amp;$L3, I$2:I$200, "&gt;"&amp;$L2)</f>
        <v>0</v>
      </c>
    </row>
    <row r="4" spans="1:18" x14ac:dyDescent="0.25">
      <c r="A4">
        <v>1</v>
      </c>
      <c r="B4">
        <v>0.5</v>
      </c>
      <c r="C4" t="s">
        <v>4</v>
      </c>
      <c r="D4" t="str">
        <f t="shared" si="0"/>
        <v/>
      </c>
      <c r="E4">
        <f t="shared" si="0"/>
        <v>0.5</v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L4">
        <v>0.55000000000000004</v>
      </c>
      <c r="M4">
        <f t="shared" si="1"/>
        <v>1</v>
      </c>
      <c r="N4">
        <f t="shared" si="2"/>
        <v>20</v>
      </c>
      <c r="O4">
        <f t="shared" si="2"/>
        <v>1</v>
      </c>
      <c r="P4">
        <f t="shared" si="3"/>
        <v>1</v>
      </c>
      <c r="Q4">
        <f t="shared" si="3"/>
        <v>0</v>
      </c>
      <c r="R4">
        <f>COUNTIFS(I$2:I$200, "&lt;="&amp;$L4, I$2:I$200, "&gt;"&amp;$L3)</f>
        <v>5</v>
      </c>
    </row>
    <row r="5" spans="1:18" x14ac:dyDescent="0.25">
      <c r="A5">
        <v>8</v>
      </c>
      <c r="B5">
        <v>0.50943396226415005</v>
      </c>
      <c r="C5" t="s">
        <v>4</v>
      </c>
      <c r="D5" t="str">
        <f t="shared" si="0"/>
        <v/>
      </c>
      <c r="E5">
        <f t="shared" si="0"/>
        <v>0.50943396226415005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L5">
        <v>0.6</v>
      </c>
      <c r="M5">
        <f t="shared" si="1"/>
        <v>2</v>
      </c>
      <c r="N5">
        <f t="shared" si="2"/>
        <v>7</v>
      </c>
      <c r="O5">
        <f t="shared" si="2"/>
        <v>2</v>
      </c>
      <c r="P5">
        <f t="shared" si="3"/>
        <v>0</v>
      </c>
      <c r="Q5">
        <f t="shared" si="3"/>
        <v>1</v>
      </c>
      <c r="R5">
        <f>COUNTIFS(I$2:I$200, "&lt;="&amp;$L5, I$2:I$200, "&gt;"&amp;$L4)</f>
        <v>4</v>
      </c>
    </row>
    <row r="6" spans="1:18" x14ac:dyDescent="0.25">
      <c r="A6">
        <v>38</v>
      </c>
      <c r="B6">
        <v>0.50943396226415005</v>
      </c>
      <c r="C6" t="s">
        <v>4</v>
      </c>
      <c r="D6" t="str">
        <f t="shared" si="0"/>
        <v/>
      </c>
      <c r="E6">
        <f t="shared" si="0"/>
        <v>0.50943396226415005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L6">
        <v>0.65</v>
      </c>
      <c r="M6">
        <f t="shared" si="1"/>
        <v>3</v>
      </c>
      <c r="N6">
        <f>COUNTIFS(E$2:E$200, "&lt;="&amp;$L6, E$2:E$200, "&gt;"&amp;$L5)</f>
        <v>0</v>
      </c>
      <c r="O6">
        <f>COUNTIFS(F$2:F$200, "&lt;"&amp;$L6, F$2:F$200, "&gt;"&amp;$L5)</f>
        <v>1</v>
      </c>
      <c r="P6">
        <f t="shared" si="3"/>
        <v>1</v>
      </c>
      <c r="Q6">
        <f t="shared" si="3"/>
        <v>2</v>
      </c>
      <c r="R6">
        <f>COUNTIFS(I$2:I$200, "&lt;"&amp;$L6, I$2:I$200, "&gt;"&amp;$L5)</f>
        <v>4</v>
      </c>
    </row>
    <row r="7" spans="1:18" x14ac:dyDescent="0.25">
      <c r="A7">
        <v>14</v>
      </c>
      <c r="B7">
        <v>0.512658227848101</v>
      </c>
      <c r="C7" t="s">
        <v>4</v>
      </c>
      <c r="D7" t="str">
        <f t="shared" si="0"/>
        <v/>
      </c>
      <c r="E7">
        <f t="shared" si="0"/>
        <v>0.512658227848101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L7">
        <v>0.7</v>
      </c>
      <c r="M7">
        <f t="shared" si="1"/>
        <v>0</v>
      </c>
      <c r="N7">
        <f>COUNTIFS(E$2:E$200, "&lt;"&amp;$L7, E$2:E$200, "&gt;"&amp;$L6)</f>
        <v>0</v>
      </c>
      <c r="O7">
        <f>COUNTIFS(F$2:F$200, "&lt;"&amp;$L7, F$2:F$200, "&gt;"&amp;$L6)</f>
        <v>0</v>
      </c>
      <c r="P7">
        <f t="shared" si="3"/>
        <v>0</v>
      </c>
      <c r="Q7">
        <f t="shared" si="3"/>
        <v>0</v>
      </c>
      <c r="R7">
        <f>COUNTIFS(I$2:I$200, "&lt;"&amp;$L7, I$2:I$200, "&gt;"&amp;$L6)</f>
        <v>3</v>
      </c>
    </row>
    <row r="8" spans="1:18" x14ac:dyDescent="0.25">
      <c r="A8">
        <v>22</v>
      </c>
      <c r="B8">
        <v>0.512658227848101</v>
      </c>
      <c r="C8" t="s">
        <v>4</v>
      </c>
      <c r="D8" t="str">
        <f t="shared" si="0"/>
        <v/>
      </c>
      <c r="E8">
        <f t="shared" si="0"/>
        <v>0.512658227848101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L8">
        <v>0.75</v>
      </c>
      <c r="M8">
        <f t="shared" si="1"/>
        <v>0</v>
      </c>
      <c r="N8">
        <f>COUNTIFS(E$2:E$200, "&lt;"&amp;$L8, E$2:E$200, "&gt;"&amp;$L7)</f>
        <v>0</v>
      </c>
      <c r="O8">
        <f>COUNTIFS(F$2:F$200, "&lt;"&amp;$L8, F$2:F$200, "&gt;"&amp;$L7)</f>
        <v>0</v>
      </c>
      <c r="P8">
        <f t="shared" si="3"/>
        <v>0</v>
      </c>
      <c r="Q8">
        <f t="shared" si="3"/>
        <v>0</v>
      </c>
      <c r="R8">
        <f>COUNTIFS(I$2:I$200, "&lt;"&amp;$L8, I$2:I$200, "&gt;"&amp;$L7)</f>
        <v>1</v>
      </c>
    </row>
    <row r="9" spans="1:18" x14ac:dyDescent="0.25">
      <c r="A9">
        <v>24</v>
      </c>
      <c r="B9">
        <v>0.512658227848101</v>
      </c>
      <c r="C9" t="s">
        <v>4</v>
      </c>
      <c r="D9" t="str">
        <f t="shared" si="0"/>
        <v/>
      </c>
      <c r="E9">
        <f t="shared" si="0"/>
        <v>0.512658227848101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L9">
        <v>0.8</v>
      </c>
      <c r="M9">
        <f t="shared" si="1"/>
        <v>1</v>
      </c>
      <c r="N9">
        <f>COUNTIFS(E$2:E$200, "&lt;"&amp;$L9, E$2:E$200, "&gt;"&amp;$L8)</f>
        <v>0</v>
      </c>
      <c r="O9">
        <f>COUNTIFS(F$2:F$200, "&lt;"&amp;$L9, F$2:F$200, "&gt;"&amp;$L8)</f>
        <v>1</v>
      </c>
      <c r="P9">
        <f t="shared" si="3"/>
        <v>0</v>
      </c>
      <c r="Q9">
        <f t="shared" si="3"/>
        <v>2</v>
      </c>
      <c r="R9">
        <f>COUNTIFS(I$2:I$200, "&lt;"&amp;$L9, I$2:I$200, "&gt;"&amp;$L8)</f>
        <v>0</v>
      </c>
    </row>
    <row r="10" spans="1:18" x14ac:dyDescent="0.25">
      <c r="A10">
        <v>54</v>
      </c>
      <c r="B10">
        <v>0.512658227848101</v>
      </c>
      <c r="C10" t="s">
        <v>4</v>
      </c>
      <c r="D10" t="str">
        <f t="shared" si="0"/>
        <v/>
      </c>
      <c r="E10">
        <f t="shared" si="0"/>
        <v>0.512658227848101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L10">
        <v>0.85</v>
      </c>
      <c r="M10">
        <f t="shared" si="1"/>
        <v>1</v>
      </c>
      <c r="N10">
        <f>COUNTIFS(E$2:E$200, "&lt;"&amp;$L10, E$2:E$200, "&gt;"&amp;$L9)</f>
        <v>0</v>
      </c>
      <c r="O10">
        <f>COUNTIFS(F$2:F$200, "&lt;"&amp;$L10, F$2:F$200, "&gt;"&amp;$L9)</f>
        <v>0</v>
      </c>
      <c r="P10">
        <f t="shared" si="3"/>
        <v>0</v>
      </c>
      <c r="Q10">
        <f t="shared" si="3"/>
        <v>0</v>
      </c>
      <c r="R10">
        <f>COUNTIFS(I$2:I$200, "&lt;"&amp;$L10, I$2:I$200, "&gt;"&amp;$L9)</f>
        <v>0</v>
      </c>
    </row>
    <row r="11" spans="1:18" x14ac:dyDescent="0.25">
      <c r="A11">
        <v>4</v>
      </c>
      <c r="B11">
        <v>0.51592356687898</v>
      </c>
      <c r="C11" t="s">
        <v>4</v>
      </c>
      <c r="D11" t="str">
        <f t="shared" si="0"/>
        <v/>
      </c>
      <c r="E11">
        <f t="shared" si="0"/>
        <v>0.51592356687898</v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L11">
        <v>0.9</v>
      </c>
      <c r="M11">
        <f t="shared" ref="M11:R11" si="4">COUNTIFS(D$2:D$200, "&lt;="&amp;$L11, D$2:D$200, "&gt;"&amp;$L10)</f>
        <v>0</v>
      </c>
      <c r="N11">
        <f t="shared" si="4"/>
        <v>0</v>
      </c>
      <c r="O11">
        <f t="shared" si="4"/>
        <v>1</v>
      </c>
      <c r="P11">
        <f t="shared" si="4"/>
        <v>0</v>
      </c>
      <c r="Q11">
        <f t="shared" si="4"/>
        <v>0</v>
      </c>
      <c r="R11">
        <f t="shared" si="4"/>
        <v>0</v>
      </c>
    </row>
    <row r="12" spans="1:18" x14ac:dyDescent="0.25">
      <c r="A12">
        <v>25</v>
      </c>
      <c r="B12">
        <v>0.51592356687898</v>
      </c>
      <c r="C12" t="s">
        <v>4</v>
      </c>
      <c r="D12" t="str">
        <f t="shared" ref="D12:I21" si="5">IF($C12=D$1,$B12, "")</f>
        <v/>
      </c>
      <c r="E12">
        <f t="shared" si="5"/>
        <v>0.51592356687898</v>
      </c>
      <c r="F12" t="str">
        <f t="shared" si="5"/>
        <v/>
      </c>
      <c r="G12" t="str">
        <f t="shared" si="5"/>
        <v/>
      </c>
      <c r="H12" t="str">
        <f t="shared" si="5"/>
        <v/>
      </c>
      <c r="I12" t="str">
        <f t="shared" si="5"/>
        <v/>
      </c>
      <c r="L12">
        <v>0.95</v>
      </c>
      <c r="M12">
        <f t="shared" ref="M12:R12" si="6">COUNTIFS(D$2:D$200,  "&gt;"&amp;$L11)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</row>
    <row r="13" spans="1:18" x14ac:dyDescent="0.25">
      <c r="A13">
        <v>28</v>
      </c>
      <c r="B13">
        <v>0.51592356687898</v>
      </c>
      <c r="C13" t="s">
        <v>4</v>
      </c>
      <c r="D13" t="str">
        <f t="shared" si="5"/>
        <v/>
      </c>
      <c r="E13">
        <f t="shared" si="5"/>
        <v>0.51592356687898</v>
      </c>
      <c r="F13" t="str">
        <f t="shared" si="5"/>
        <v/>
      </c>
      <c r="G13" t="str">
        <f t="shared" si="5"/>
        <v/>
      </c>
      <c r="H13" t="str">
        <f t="shared" si="5"/>
        <v/>
      </c>
      <c r="I13" t="str">
        <f t="shared" si="5"/>
        <v/>
      </c>
      <c r="L13">
        <v>1</v>
      </c>
      <c r="M13">
        <f>SUM(M2:M12)</f>
        <v>8</v>
      </c>
      <c r="N13">
        <f t="shared" ref="N13:R13" si="7">SUM(N2:N12)</f>
        <v>30</v>
      </c>
      <c r="O13">
        <f t="shared" si="7"/>
        <v>7</v>
      </c>
      <c r="P13">
        <f t="shared" si="7"/>
        <v>2</v>
      </c>
      <c r="Q13">
        <f t="shared" si="7"/>
        <v>5</v>
      </c>
      <c r="R13">
        <f t="shared" si="7"/>
        <v>17</v>
      </c>
    </row>
    <row r="14" spans="1:18" x14ac:dyDescent="0.25">
      <c r="A14">
        <v>51</v>
      </c>
      <c r="B14">
        <v>0.51592356687898</v>
      </c>
      <c r="C14" t="s">
        <v>4</v>
      </c>
      <c r="D14" t="str">
        <f t="shared" si="5"/>
        <v/>
      </c>
      <c r="E14">
        <f t="shared" si="5"/>
        <v>0.51592356687898</v>
      </c>
      <c r="F14" t="str">
        <f t="shared" si="5"/>
        <v/>
      </c>
      <c r="G14" t="str">
        <f t="shared" si="5"/>
        <v/>
      </c>
      <c r="H14" t="str">
        <f t="shared" si="5"/>
        <v/>
      </c>
      <c r="I14" t="str">
        <f t="shared" si="5"/>
        <v/>
      </c>
    </row>
    <row r="15" spans="1:18" x14ac:dyDescent="0.25">
      <c r="A15">
        <v>67</v>
      </c>
      <c r="B15">
        <v>0.51592356687898</v>
      </c>
      <c r="C15" t="s">
        <v>4</v>
      </c>
      <c r="D15" t="str">
        <f t="shared" si="5"/>
        <v/>
      </c>
      <c r="E15">
        <f t="shared" si="5"/>
        <v>0.51592356687898</v>
      </c>
      <c r="F15" t="str">
        <f t="shared" si="5"/>
        <v/>
      </c>
      <c r="G15" t="str">
        <f t="shared" si="5"/>
        <v/>
      </c>
      <c r="H15" t="str">
        <f t="shared" si="5"/>
        <v/>
      </c>
      <c r="I15" t="str">
        <f t="shared" si="5"/>
        <v/>
      </c>
      <c r="M15">
        <v>8</v>
      </c>
      <c r="N15">
        <v>30</v>
      </c>
      <c r="O15">
        <v>7</v>
      </c>
      <c r="P15">
        <v>2</v>
      </c>
      <c r="Q15">
        <v>5</v>
      </c>
      <c r="R15">
        <v>17</v>
      </c>
    </row>
    <row r="16" spans="1:18" x14ac:dyDescent="0.25">
      <c r="A16">
        <v>52</v>
      </c>
      <c r="B16">
        <v>0.51923076923076905</v>
      </c>
      <c r="C16" t="s">
        <v>4</v>
      </c>
      <c r="D16" t="str">
        <f t="shared" si="5"/>
        <v/>
      </c>
      <c r="E16">
        <f t="shared" si="5"/>
        <v>0.51923076923076905</v>
      </c>
      <c r="F16" t="str">
        <f t="shared" si="5"/>
        <v/>
      </c>
      <c r="G16" t="str">
        <f t="shared" si="5"/>
        <v/>
      </c>
      <c r="H16" t="str">
        <f t="shared" si="5"/>
        <v/>
      </c>
      <c r="I16" t="str">
        <f t="shared" si="5"/>
        <v/>
      </c>
    </row>
    <row r="17" spans="1:18" x14ac:dyDescent="0.25">
      <c r="A17">
        <v>7</v>
      </c>
      <c r="B17">
        <v>0.52258064516128999</v>
      </c>
      <c r="C17" t="s">
        <v>4</v>
      </c>
      <c r="D17" t="str">
        <f t="shared" si="5"/>
        <v/>
      </c>
      <c r="E17">
        <f t="shared" si="5"/>
        <v>0.52258064516128999</v>
      </c>
      <c r="F17" t="str">
        <f t="shared" si="5"/>
        <v/>
      </c>
      <c r="G17" t="str">
        <f t="shared" si="5"/>
        <v/>
      </c>
      <c r="H17" t="str">
        <f t="shared" si="5"/>
        <v/>
      </c>
      <c r="I17" t="str">
        <f t="shared" si="5"/>
        <v/>
      </c>
      <c r="M17">
        <f>M13-M15</f>
        <v>0</v>
      </c>
      <c r="N17">
        <f t="shared" ref="N17:R17" si="8">N13-N15</f>
        <v>0</v>
      </c>
      <c r="O17">
        <f t="shared" si="8"/>
        <v>0</v>
      </c>
      <c r="P17">
        <f t="shared" si="8"/>
        <v>0</v>
      </c>
      <c r="Q17">
        <f t="shared" si="8"/>
        <v>0</v>
      </c>
      <c r="R17">
        <f t="shared" si="8"/>
        <v>0</v>
      </c>
    </row>
    <row r="18" spans="1:18" x14ac:dyDescent="0.25">
      <c r="A18">
        <v>13</v>
      </c>
      <c r="B18">
        <v>0.52258064516128999</v>
      </c>
      <c r="C18" t="s">
        <v>4</v>
      </c>
      <c r="D18" t="str">
        <f t="shared" si="5"/>
        <v/>
      </c>
      <c r="E18">
        <f t="shared" si="5"/>
        <v>0.52258064516128999</v>
      </c>
      <c r="F18" t="str">
        <f t="shared" si="5"/>
        <v/>
      </c>
      <c r="G18" t="str">
        <f t="shared" si="5"/>
        <v/>
      </c>
      <c r="H18" t="str">
        <f t="shared" si="5"/>
        <v/>
      </c>
      <c r="I18" t="str">
        <f t="shared" si="5"/>
        <v/>
      </c>
    </row>
    <row r="19" spans="1:18" x14ac:dyDescent="0.25">
      <c r="A19">
        <v>26</v>
      </c>
      <c r="B19">
        <v>0.52258064516128999</v>
      </c>
      <c r="C19" t="s">
        <v>4</v>
      </c>
      <c r="D19" t="str">
        <f t="shared" si="5"/>
        <v/>
      </c>
      <c r="E19">
        <f t="shared" si="5"/>
        <v>0.52258064516128999</v>
      </c>
      <c r="F19" t="str">
        <f t="shared" si="5"/>
        <v/>
      </c>
      <c r="G19" t="str">
        <f t="shared" si="5"/>
        <v/>
      </c>
      <c r="H19" t="str">
        <f t="shared" si="5"/>
        <v/>
      </c>
      <c r="I19" t="str">
        <f t="shared" si="5"/>
        <v/>
      </c>
    </row>
    <row r="20" spans="1:18" x14ac:dyDescent="0.25">
      <c r="A20">
        <v>45</v>
      </c>
      <c r="B20">
        <v>0.52941176470588203</v>
      </c>
      <c r="C20" t="s">
        <v>4</v>
      </c>
      <c r="D20" t="str">
        <f t="shared" si="5"/>
        <v/>
      </c>
      <c r="E20">
        <f t="shared" si="5"/>
        <v>0.52941176470588203</v>
      </c>
      <c r="F20" t="str">
        <f t="shared" si="5"/>
        <v/>
      </c>
      <c r="G20" t="str">
        <f t="shared" si="5"/>
        <v/>
      </c>
      <c r="H20" t="str">
        <f t="shared" si="5"/>
        <v/>
      </c>
      <c r="I20" t="str">
        <f t="shared" si="5"/>
        <v/>
      </c>
      <c r="M20">
        <f>COUNTIF(C:C,E1)</f>
        <v>30</v>
      </c>
    </row>
    <row r="21" spans="1:18" x14ac:dyDescent="0.25">
      <c r="A21">
        <v>20</v>
      </c>
      <c r="B21">
        <v>0.53289473684210498</v>
      </c>
      <c r="C21" t="s">
        <v>4</v>
      </c>
      <c r="D21" t="str">
        <f t="shared" si="5"/>
        <v/>
      </c>
      <c r="E21">
        <f t="shared" si="5"/>
        <v>0.53289473684210498</v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</row>
    <row r="22" spans="1:18" x14ac:dyDescent="0.25">
      <c r="A22">
        <v>21</v>
      </c>
      <c r="B22">
        <v>0.53642384105960195</v>
      </c>
      <c r="C22" t="s">
        <v>4</v>
      </c>
      <c r="D22" t="str">
        <f t="shared" ref="D22:I31" si="9">IF($C22=D$1,$B22, "")</f>
        <v/>
      </c>
      <c r="E22">
        <f t="shared" si="9"/>
        <v>0.53642384105960195</v>
      </c>
      <c r="F22" t="str">
        <f t="shared" si="9"/>
        <v/>
      </c>
      <c r="G22" t="str">
        <f t="shared" si="9"/>
        <v/>
      </c>
      <c r="H22" t="str">
        <f t="shared" si="9"/>
        <v/>
      </c>
      <c r="I22" t="str">
        <f t="shared" si="9"/>
        <v/>
      </c>
    </row>
    <row r="23" spans="1:18" x14ac:dyDescent="0.25">
      <c r="A23">
        <v>43</v>
      </c>
      <c r="B23">
        <v>0.53642384105960195</v>
      </c>
      <c r="C23" t="s">
        <v>4</v>
      </c>
      <c r="D23" t="str">
        <f t="shared" si="9"/>
        <v/>
      </c>
      <c r="E23">
        <f t="shared" si="9"/>
        <v>0.53642384105960195</v>
      </c>
      <c r="F23" t="str">
        <f t="shared" si="9"/>
        <v/>
      </c>
      <c r="G23" t="str">
        <f t="shared" si="9"/>
        <v/>
      </c>
      <c r="H23" t="str">
        <f t="shared" si="9"/>
        <v/>
      </c>
      <c r="I23" t="str">
        <f t="shared" si="9"/>
        <v/>
      </c>
    </row>
    <row r="24" spans="1:18" x14ac:dyDescent="0.25">
      <c r="A24">
        <v>6</v>
      </c>
      <c r="B24">
        <v>0.54362416107382505</v>
      </c>
      <c r="C24" t="s">
        <v>4</v>
      </c>
      <c r="D24" t="str">
        <f t="shared" si="9"/>
        <v/>
      </c>
      <c r="E24">
        <f t="shared" si="9"/>
        <v>0.54362416107382505</v>
      </c>
      <c r="F24" t="str">
        <f t="shared" si="9"/>
        <v/>
      </c>
      <c r="G24" t="str">
        <f t="shared" si="9"/>
        <v/>
      </c>
      <c r="H24" t="str">
        <f t="shared" si="9"/>
        <v/>
      </c>
      <c r="I24" t="str">
        <f t="shared" si="9"/>
        <v/>
      </c>
    </row>
    <row r="25" spans="1:18" x14ac:dyDescent="0.25">
      <c r="A25">
        <v>9</v>
      </c>
      <c r="B25">
        <v>0.55102040816326503</v>
      </c>
      <c r="C25" t="s">
        <v>4</v>
      </c>
      <c r="D25" t="str">
        <f t="shared" si="9"/>
        <v/>
      </c>
      <c r="E25">
        <f t="shared" si="9"/>
        <v>0.55102040816326503</v>
      </c>
      <c r="F25" t="str">
        <f t="shared" si="9"/>
        <v/>
      </c>
      <c r="G25" t="str">
        <f t="shared" si="9"/>
        <v/>
      </c>
      <c r="H25" t="str">
        <f t="shared" si="9"/>
        <v/>
      </c>
      <c r="I25" t="str">
        <f t="shared" si="9"/>
        <v/>
      </c>
    </row>
    <row r="26" spans="1:18" x14ac:dyDescent="0.25">
      <c r="A26">
        <v>31</v>
      </c>
      <c r="B26">
        <v>0.55102040816326503</v>
      </c>
      <c r="C26" t="s">
        <v>4</v>
      </c>
      <c r="D26" t="str">
        <f t="shared" si="9"/>
        <v/>
      </c>
      <c r="E26">
        <f t="shared" si="9"/>
        <v>0.55102040816326503</v>
      </c>
      <c r="F26" t="str">
        <f t="shared" si="9"/>
        <v/>
      </c>
      <c r="G26" t="str">
        <f t="shared" si="9"/>
        <v/>
      </c>
      <c r="H26" t="str">
        <f t="shared" si="9"/>
        <v/>
      </c>
      <c r="I26" t="str">
        <f t="shared" si="9"/>
        <v/>
      </c>
    </row>
    <row r="27" spans="1:18" x14ac:dyDescent="0.25">
      <c r="A27">
        <v>68</v>
      </c>
      <c r="B27">
        <v>0.55102040816326503</v>
      </c>
      <c r="C27" t="s">
        <v>4</v>
      </c>
      <c r="D27" t="str">
        <f t="shared" si="9"/>
        <v/>
      </c>
      <c r="E27">
        <f t="shared" si="9"/>
        <v>0.55102040816326503</v>
      </c>
      <c r="F27" t="str">
        <f t="shared" si="9"/>
        <v/>
      </c>
      <c r="G27" t="str">
        <f t="shared" si="9"/>
        <v/>
      </c>
      <c r="H27" t="str">
        <f t="shared" si="9"/>
        <v/>
      </c>
      <c r="I27" t="str">
        <f t="shared" si="9"/>
        <v/>
      </c>
    </row>
    <row r="28" spans="1:18" x14ac:dyDescent="0.25">
      <c r="A28">
        <v>57</v>
      </c>
      <c r="B28">
        <v>0.5625</v>
      </c>
      <c r="C28" t="s">
        <v>4</v>
      </c>
      <c r="D28" t="str">
        <f t="shared" si="9"/>
        <v/>
      </c>
      <c r="E28">
        <f t="shared" si="9"/>
        <v>0.5625</v>
      </c>
      <c r="F28" t="str">
        <f t="shared" si="9"/>
        <v/>
      </c>
      <c r="G28" t="str">
        <f t="shared" si="9"/>
        <v/>
      </c>
      <c r="H28" t="str">
        <f t="shared" si="9"/>
        <v/>
      </c>
      <c r="I28" t="str">
        <f t="shared" si="9"/>
        <v/>
      </c>
    </row>
    <row r="29" spans="1:18" x14ac:dyDescent="0.25">
      <c r="A29">
        <v>48</v>
      </c>
      <c r="B29">
        <v>0.56643356643356602</v>
      </c>
      <c r="C29" t="s">
        <v>4</v>
      </c>
      <c r="D29" t="str">
        <f t="shared" si="9"/>
        <v/>
      </c>
      <c r="E29">
        <f t="shared" si="9"/>
        <v>0.56643356643356602</v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  <c r="L29">
        <f>MIN(B:B)</f>
        <v>0.42631578947368398</v>
      </c>
    </row>
    <row r="30" spans="1:18" x14ac:dyDescent="0.25">
      <c r="A30">
        <v>60</v>
      </c>
      <c r="B30">
        <v>0.57857142857142796</v>
      </c>
      <c r="C30" t="s">
        <v>4</v>
      </c>
      <c r="D30" t="str">
        <f t="shared" si="9"/>
        <v/>
      </c>
      <c r="E30">
        <f t="shared" si="9"/>
        <v>0.57857142857142796</v>
      </c>
      <c r="F30" t="str">
        <f t="shared" si="9"/>
        <v/>
      </c>
      <c r="G30" t="str">
        <f t="shared" si="9"/>
        <v/>
      </c>
      <c r="H30" t="str">
        <f t="shared" si="9"/>
        <v/>
      </c>
      <c r="I30" t="str">
        <f t="shared" si="9"/>
        <v/>
      </c>
      <c r="L30">
        <f>MAX(B:B)</f>
        <v>0.89010989010988995</v>
      </c>
    </row>
    <row r="31" spans="1:18" x14ac:dyDescent="0.25">
      <c r="A31">
        <v>62</v>
      </c>
      <c r="B31">
        <v>0.59558823529411697</v>
      </c>
      <c r="C31" t="s">
        <v>4</v>
      </c>
      <c r="D31" t="str">
        <f t="shared" si="9"/>
        <v/>
      </c>
      <c r="E31">
        <f t="shared" si="9"/>
        <v>0.59558823529411697</v>
      </c>
      <c r="F31" t="str">
        <f t="shared" si="9"/>
        <v/>
      </c>
      <c r="G31" t="str">
        <f t="shared" si="9"/>
        <v/>
      </c>
      <c r="H31" t="str">
        <f t="shared" si="9"/>
        <v/>
      </c>
      <c r="I31" t="str">
        <f t="shared" si="9"/>
        <v/>
      </c>
    </row>
    <row r="32" spans="1:18" x14ac:dyDescent="0.25">
      <c r="A32">
        <v>2</v>
      </c>
      <c r="B32">
        <v>0.50943396226415005</v>
      </c>
      <c r="C32" t="s">
        <v>8</v>
      </c>
      <c r="D32" t="str">
        <f t="shared" ref="D32:I41" si="10">IF($C32=D$1,$B32, "")</f>
        <v/>
      </c>
      <c r="E32" t="str">
        <f t="shared" si="10"/>
        <v/>
      </c>
      <c r="F32" t="str">
        <f t="shared" si="10"/>
        <v/>
      </c>
      <c r="G32" t="str">
        <f t="shared" si="10"/>
        <v/>
      </c>
      <c r="H32" t="str">
        <f t="shared" si="10"/>
        <v/>
      </c>
      <c r="I32">
        <f t="shared" si="10"/>
        <v>0.50943396226415005</v>
      </c>
    </row>
    <row r="33" spans="1:9" x14ac:dyDescent="0.25">
      <c r="A33">
        <v>3</v>
      </c>
      <c r="B33">
        <v>0.57857142857142796</v>
      </c>
      <c r="C33" t="s">
        <v>3</v>
      </c>
      <c r="D33">
        <f t="shared" si="10"/>
        <v>0.57857142857142796</v>
      </c>
      <c r="E33" t="str">
        <f t="shared" si="10"/>
        <v/>
      </c>
      <c r="F33" t="str">
        <f t="shared" si="10"/>
        <v/>
      </c>
      <c r="G33" t="str">
        <f t="shared" si="10"/>
        <v/>
      </c>
      <c r="H33" t="str">
        <f t="shared" si="10"/>
        <v/>
      </c>
      <c r="I33" t="str">
        <f t="shared" si="10"/>
        <v/>
      </c>
    </row>
    <row r="34" spans="1:9" x14ac:dyDescent="0.25">
      <c r="A34">
        <v>5</v>
      </c>
      <c r="B34">
        <v>0.77884615384615297</v>
      </c>
      <c r="C34" t="s">
        <v>7</v>
      </c>
      <c r="D34" t="str">
        <f t="shared" si="10"/>
        <v/>
      </c>
      <c r="E34" t="str">
        <f t="shared" si="10"/>
        <v/>
      </c>
      <c r="F34" t="str">
        <f t="shared" si="10"/>
        <v/>
      </c>
      <c r="G34" t="str">
        <f t="shared" si="10"/>
        <v/>
      </c>
      <c r="H34">
        <f t="shared" si="10"/>
        <v>0.77884615384615297</v>
      </c>
      <c r="I34" t="str">
        <f t="shared" si="10"/>
        <v/>
      </c>
    </row>
    <row r="35" spans="1:9" x14ac:dyDescent="0.25">
      <c r="A35">
        <v>10</v>
      </c>
      <c r="B35">
        <v>0.6328125</v>
      </c>
      <c r="C35" t="s">
        <v>3</v>
      </c>
      <c r="D35">
        <f t="shared" si="10"/>
        <v>0.6328125</v>
      </c>
      <c r="E35" t="str">
        <f t="shared" si="10"/>
        <v/>
      </c>
      <c r="F35" t="str">
        <f t="shared" si="10"/>
        <v/>
      </c>
      <c r="G35" t="str">
        <f t="shared" si="10"/>
        <v/>
      </c>
      <c r="H35" t="str">
        <f t="shared" si="10"/>
        <v/>
      </c>
      <c r="I35" t="str">
        <f t="shared" si="10"/>
        <v/>
      </c>
    </row>
    <row r="36" spans="1:9" x14ac:dyDescent="0.25">
      <c r="A36">
        <v>11</v>
      </c>
      <c r="B36">
        <v>0.62307692307692297</v>
      </c>
      <c r="C36" t="s">
        <v>8</v>
      </c>
      <c r="D36" t="str">
        <f t="shared" si="10"/>
        <v/>
      </c>
      <c r="E36" t="str">
        <f t="shared" si="10"/>
        <v/>
      </c>
      <c r="F36" t="str">
        <f t="shared" si="10"/>
        <v/>
      </c>
      <c r="G36" t="str">
        <f t="shared" si="10"/>
        <v/>
      </c>
      <c r="H36" t="str">
        <f t="shared" si="10"/>
        <v/>
      </c>
      <c r="I36">
        <f t="shared" si="10"/>
        <v>0.62307692307692297</v>
      </c>
    </row>
    <row r="37" spans="1:9" x14ac:dyDescent="0.25">
      <c r="A37">
        <v>15</v>
      </c>
      <c r="B37">
        <v>0.6328125</v>
      </c>
      <c r="C37" t="s">
        <v>3</v>
      </c>
      <c r="D37">
        <f t="shared" si="10"/>
        <v>0.6328125</v>
      </c>
      <c r="E37" t="str">
        <f t="shared" si="10"/>
        <v/>
      </c>
      <c r="F37" t="str">
        <f t="shared" si="10"/>
        <v/>
      </c>
      <c r="G37" t="str">
        <f t="shared" si="10"/>
        <v/>
      </c>
      <c r="H37" t="str">
        <f t="shared" si="10"/>
        <v/>
      </c>
      <c r="I37" t="str">
        <f t="shared" si="10"/>
        <v/>
      </c>
    </row>
    <row r="38" spans="1:9" x14ac:dyDescent="0.25">
      <c r="A38">
        <v>17</v>
      </c>
      <c r="B38">
        <v>0.77884615384615297</v>
      </c>
      <c r="C38" t="s">
        <v>5</v>
      </c>
      <c r="D38" t="str">
        <f t="shared" si="10"/>
        <v/>
      </c>
      <c r="E38" t="str">
        <f t="shared" si="10"/>
        <v/>
      </c>
      <c r="F38">
        <f t="shared" si="10"/>
        <v>0.77884615384615297</v>
      </c>
      <c r="G38" t="str">
        <f t="shared" si="10"/>
        <v/>
      </c>
      <c r="H38" t="str">
        <f t="shared" si="10"/>
        <v/>
      </c>
      <c r="I38" t="str">
        <f t="shared" si="10"/>
        <v/>
      </c>
    </row>
    <row r="39" spans="1:9" x14ac:dyDescent="0.25">
      <c r="A39">
        <v>18</v>
      </c>
      <c r="B39">
        <v>0.58695652173913004</v>
      </c>
      <c r="C39" t="s">
        <v>8</v>
      </c>
      <c r="D39" t="str">
        <f t="shared" si="10"/>
        <v/>
      </c>
      <c r="E39" t="str">
        <f t="shared" si="10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>
        <f t="shared" si="10"/>
        <v>0.58695652173913004</v>
      </c>
    </row>
    <row r="40" spans="1:9" x14ac:dyDescent="0.25">
      <c r="A40">
        <v>19</v>
      </c>
      <c r="B40">
        <v>0.58273381294964</v>
      </c>
      <c r="C40" t="s">
        <v>3</v>
      </c>
      <c r="D40">
        <f t="shared" si="10"/>
        <v>0.58273381294964</v>
      </c>
      <c r="E40" t="str">
        <f t="shared" si="10"/>
        <v/>
      </c>
      <c r="F40" t="str">
        <f t="shared" si="10"/>
        <v/>
      </c>
      <c r="G40" t="str">
        <f t="shared" si="10"/>
        <v/>
      </c>
      <c r="H40" t="str">
        <f t="shared" si="10"/>
        <v/>
      </c>
      <c r="I40" t="str">
        <f t="shared" si="10"/>
        <v/>
      </c>
    </row>
    <row r="41" spans="1:9" x14ac:dyDescent="0.25">
      <c r="A41">
        <v>23</v>
      </c>
      <c r="B41">
        <v>0.56643356643356602</v>
      </c>
      <c r="C41" t="s">
        <v>8</v>
      </c>
      <c r="D41" t="str">
        <f t="shared" si="10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>
        <f t="shared" si="10"/>
        <v>0.56643356643356602</v>
      </c>
    </row>
    <row r="42" spans="1:9" x14ac:dyDescent="0.25">
      <c r="A42">
        <v>27</v>
      </c>
      <c r="B42">
        <v>0.52941176470588203</v>
      </c>
      <c r="C42" t="s">
        <v>8</v>
      </c>
      <c r="D42" t="str">
        <f t="shared" ref="D42:I51" si="11">IF($C42=D$1,$B42, "")</f>
        <v/>
      </c>
      <c r="E42" t="str">
        <f t="shared" si="11"/>
        <v/>
      </c>
      <c r="F42" t="str">
        <f t="shared" si="11"/>
        <v/>
      </c>
      <c r="G42" t="str">
        <f t="shared" si="11"/>
        <v/>
      </c>
      <c r="H42" t="str">
        <f t="shared" si="11"/>
        <v/>
      </c>
      <c r="I42">
        <f t="shared" si="11"/>
        <v>0.52941176470588203</v>
      </c>
    </row>
    <row r="43" spans="1:9" x14ac:dyDescent="0.25">
      <c r="A43">
        <v>29</v>
      </c>
      <c r="B43">
        <v>0.71681415929203496</v>
      </c>
      <c r="C43" t="s">
        <v>8</v>
      </c>
      <c r="D43" t="str">
        <f t="shared" si="11"/>
        <v/>
      </c>
      <c r="E43" t="str">
        <f t="shared" si="11"/>
        <v/>
      </c>
      <c r="F43" t="str">
        <f t="shared" si="11"/>
        <v/>
      </c>
      <c r="G43" t="str">
        <f t="shared" si="11"/>
        <v/>
      </c>
      <c r="H43" t="str">
        <f t="shared" si="11"/>
        <v/>
      </c>
      <c r="I43">
        <f t="shared" si="11"/>
        <v>0.71681415929203496</v>
      </c>
    </row>
    <row r="44" spans="1:9" x14ac:dyDescent="0.25">
      <c r="A44">
        <v>30</v>
      </c>
      <c r="B44">
        <v>0.54</v>
      </c>
      <c r="C44" t="s">
        <v>8</v>
      </c>
      <c r="D44" t="str">
        <f t="shared" si="11"/>
        <v/>
      </c>
      <c r="E44" t="str">
        <f t="shared" si="11"/>
        <v/>
      </c>
      <c r="F44" t="str">
        <f t="shared" si="11"/>
        <v/>
      </c>
      <c r="G44" t="str">
        <f t="shared" si="11"/>
        <v/>
      </c>
      <c r="H44" t="str">
        <f t="shared" si="11"/>
        <v/>
      </c>
      <c r="I44">
        <f t="shared" si="11"/>
        <v>0.54</v>
      </c>
    </row>
    <row r="45" spans="1:9" x14ac:dyDescent="0.25">
      <c r="A45">
        <v>32</v>
      </c>
      <c r="B45">
        <v>0.50624999999999998</v>
      </c>
      <c r="C45" t="s">
        <v>3</v>
      </c>
      <c r="D45">
        <f t="shared" si="11"/>
        <v>0.50624999999999998</v>
      </c>
      <c r="E45" t="str">
        <f t="shared" si="11"/>
        <v/>
      </c>
      <c r="F45" t="str">
        <f t="shared" si="11"/>
        <v/>
      </c>
      <c r="G45" t="str">
        <f t="shared" si="11"/>
        <v/>
      </c>
      <c r="H45" t="str">
        <f t="shared" si="11"/>
        <v/>
      </c>
      <c r="I45" t="str">
        <f t="shared" si="11"/>
        <v/>
      </c>
    </row>
    <row r="46" spans="1:9" x14ac:dyDescent="0.25">
      <c r="A46">
        <v>33</v>
      </c>
      <c r="B46">
        <v>0.63779527559055105</v>
      </c>
      <c r="C46" t="s">
        <v>7</v>
      </c>
      <c r="D46" t="str">
        <f t="shared" si="11"/>
        <v/>
      </c>
      <c r="E46" t="str">
        <f t="shared" si="11"/>
        <v/>
      </c>
      <c r="F46" t="str">
        <f t="shared" si="11"/>
        <v/>
      </c>
      <c r="G46" t="str">
        <f t="shared" si="11"/>
        <v/>
      </c>
      <c r="H46">
        <f t="shared" si="11"/>
        <v>0.63779527559055105</v>
      </c>
      <c r="I46" t="str">
        <f t="shared" si="11"/>
        <v/>
      </c>
    </row>
    <row r="47" spans="1:9" x14ac:dyDescent="0.25">
      <c r="A47">
        <v>34</v>
      </c>
      <c r="B47">
        <v>0.61832061068702204</v>
      </c>
      <c r="C47" t="s">
        <v>5</v>
      </c>
      <c r="D47" t="str">
        <f t="shared" si="11"/>
        <v/>
      </c>
      <c r="E47" t="str">
        <f t="shared" si="11"/>
        <v/>
      </c>
      <c r="F47">
        <f t="shared" si="11"/>
        <v>0.61832061068702204</v>
      </c>
      <c r="G47" t="str">
        <f t="shared" si="11"/>
        <v/>
      </c>
      <c r="H47" t="str">
        <f t="shared" si="11"/>
        <v/>
      </c>
      <c r="I47" t="str">
        <f t="shared" si="11"/>
        <v/>
      </c>
    </row>
    <row r="48" spans="1:9" x14ac:dyDescent="0.25">
      <c r="A48">
        <v>35</v>
      </c>
      <c r="B48">
        <v>0.57857142857142796</v>
      </c>
      <c r="C48" t="s">
        <v>7</v>
      </c>
      <c r="D48" t="str">
        <f t="shared" si="11"/>
        <v/>
      </c>
      <c r="E48" t="str">
        <f t="shared" si="11"/>
        <v/>
      </c>
      <c r="F48" t="str">
        <f t="shared" si="11"/>
        <v/>
      </c>
      <c r="G48" t="str">
        <f t="shared" si="11"/>
        <v/>
      </c>
      <c r="H48">
        <f t="shared" si="11"/>
        <v>0.57857142857142796</v>
      </c>
      <c r="I48" t="str">
        <f t="shared" si="11"/>
        <v/>
      </c>
    </row>
    <row r="49" spans="1:9" x14ac:dyDescent="0.25">
      <c r="A49">
        <v>36</v>
      </c>
      <c r="B49">
        <v>0.63779527559055105</v>
      </c>
      <c r="C49" t="s">
        <v>8</v>
      </c>
      <c r="D49" t="str">
        <f t="shared" si="11"/>
        <v/>
      </c>
      <c r="E49" t="str">
        <f t="shared" si="11"/>
        <v/>
      </c>
      <c r="F49" t="str">
        <f t="shared" si="11"/>
        <v/>
      </c>
      <c r="G49" t="str">
        <f t="shared" si="11"/>
        <v/>
      </c>
      <c r="H49" t="str">
        <f t="shared" si="11"/>
        <v/>
      </c>
      <c r="I49">
        <f t="shared" si="11"/>
        <v>0.63779527559055105</v>
      </c>
    </row>
    <row r="50" spans="1:9" x14ac:dyDescent="0.25">
      <c r="A50">
        <v>37</v>
      </c>
      <c r="B50">
        <v>0.65322580645161199</v>
      </c>
      <c r="C50" t="s">
        <v>8</v>
      </c>
      <c r="D50" t="str">
        <f t="shared" si="11"/>
        <v/>
      </c>
      <c r="E50" t="str">
        <f t="shared" si="11"/>
        <v/>
      </c>
      <c r="F50" t="str">
        <f t="shared" si="11"/>
        <v/>
      </c>
      <c r="G50" t="str">
        <f t="shared" si="11"/>
        <v/>
      </c>
      <c r="H50" t="str">
        <f t="shared" si="11"/>
        <v/>
      </c>
      <c r="I50">
        <f t="shared" si="11"/>
        <v>0.65322580645161199</v>
      </c>
    </row>
    <row r="51" spans="1:9" x14ac:dyDescent="0.25">
      <c r="A51">
        <v>39</v>
      </c>
      <c r="B51">
        <v>0.61363636363636298</v>
      </c>
      <c r="C51" t="s">
        <v>6</v>
      </c>
      <c r="D51" t="str">
        <f t="shared" si="11"/>
        <v/>
      </c>
      <c r="E51" t="str">
        <f t="shared" si="11"/>
        <v/>
      </c>
      <c r="F51" t="str">
        <f t="shared" si="11"/>
        <v/>
      </c>
      <c r="G51">
        <f t="shared" si="11"/>
        <v>0.61363636363636298</v>
      </c>
      <c r="H51" t="str">
        <f t="shared" si="11"/>
        <v/>
      </c>
      <c r="I51" t="str">
        <f t="shared" si="11"/>
        <v/>
      </c>
    </row>
    <row r="52" spans="1:9" x14ac:dyDescent="0.25">
      <c r="A52">
        <v>40</v>
      </c>
      <c r="B52">
        <v>0.60902255639097702</v>
      </c>
      <c r="C52" t="s">
        <v>8</v>
      </c>
      <c r="D52" t="str">
        <f t="shared" ref="D52:I61" si="12">IF($C52=D$1,$B52, "")</f>
        <v/>
      </c>
      <c r="E52" t="str">
        <f t="shared" si="12"/>
        <v/>
      </c>
      <c r="F52" t="str">
        <f t="shared" si="12"/>
        <v/>
      </c>
      <c r="G52" t="str">
        <f t="shared" si="12"/>
        <v/>
      </c>
      <c r="H52" t="str">
        <f t="shared" si="12"/>
        <v/>
      </c>
      <c r="I52">
        <f t="shared" si="12"/>
        <v>0.60902255639097702</v>
      </c>
    </row>
    <row r="53" spans="1:9" x14ac:dyDescent="0.25">
      <c r="A53">
        <v>41</v>
      </c>
      <c r="B53">
        <v>0.53642384105960195</v>
      </c>
      <c r="C53" t="s">
        <v>6</v>
      </c>
      <c r="D53" t="str">
        <f t="shared" si="12"/>
        <v/>
      </c>
      <c r="E53" t="str">
        <f t="shared" si="12"/>
        <v/>
      </c>
      <c r="F53" t="str">
        <f t="shared" si="12"/>
        <v/>
      </c>
      <c r="G53">
        <f t="shared" si="12"/>
        <v>0.53642384105960195</v>
      </c>
      <c r="H53" t="str">
        <f t="shared" si="12"/>
        <v/>
      </c>
      <c r="I53" t="str">
        <f t="shared" si="12"/>
        <v/>
      </c>
    </row>
    <row r="54" spans="1:9" x14ac:dyDescent="0.25">
      <c r="A54">
        <v>42</v>
      </c>
      <c r="B54">
        <v>0.6</v>
      </c>
      <c r="C54" t="s">
        <v>5</v>
      </c>
      <c r="D54" t="str">
        <f t="shared" si="12"/>
        <v/>
      </c>
      <c r="E54" t="str">
        <f t="shared" si="12"/>
        <v/>
      </c>
      <c r="F54">
        <f t="shared" si="12"/>
        <v>0.6</v>
      </c>
      <c r="G54" t="str">
        <f t="shared" si="12"/>
        <v/>
      </c>
      <c r="H54" t="str">
        <f t="shared" si="12"/>
        <v/>
      </c>
      <c r="I54" t="str">
        <f t="shared" si="12"/>
        <v/>
      </c>
    </row>
    <row r="55" spans="1:9" x14ac:dyDescent="0.25">
      <c r="A55">
        <v>44</v>
      </c>
      <c r="B55">
        <v>0.52258064516128999</v>
      </c>
      <c r="C55" t="s">
        <v>8</v>
      </c>
      <c r="D55" t="str">
        <f t="shared" si="12"/>
        <v/>
      </c>
      <c r="E55" t="str">
        <f t="shared" si="12"/>
        <v/>
      </c>
      <c r="F55" t="str">
        <f t="shared" si="12"/>
        <v/>
      </c>
      <c r="G55" t="str">
        <f t="shared" si="12"/>
        <v/>
      </c>
      <c r="H55" t="str">
        <f t="shared" si="12"/>
        <v/>
      </c>
      <c r="I55">
        <f t="shared" si="12"/>
        <v>0.52258064516128999</v>
      </c>
    </row>
    <row r="56" spans="1:9" x14ac:dyDescent="0.25">
      <c r="A56">
        <v>46</v>
      </c>
      <c r="B56">
        <v>0.89010989010988995</v>
      </c>
      <c r="C56" t="s">
        <v>5</v>
      </c>
      <c r="D56" t="str">
        <f t="shared" si="12"/>
        <v/>
      </c>
      <c r="E56" t="str">
        <f t="shared" si="12"/>
        <v/>
      </c>
      <c r="F56">
        <f t="shared" si="12"/>
        <v>0.89010989010988995</v>
      </c>
      <c r="G56" t="str">
        <f t="shared" si="12"/>
        <v/>
      </c>
      <c r="H56" t="str">
        <f t="shared" si="12"/>
        <v/>
      </c>
      <c r="I56" t="str">
        <f t="shared" si="12"/>
        <v/>
      </c>
    </row>
    <row r="57" spans="1:9" x14ac:dyDescent="0.25">
      <c r="A57">
        <v>47</v>
      </c>
      <c r="B57">
        <v>0.57042253521126696</v>
      </c>
      <c r="C57" t="s">
        <v>8</v>
      </c>
      <c r="D57" t="str">
        <f t="shared" si="12"/>
        <v/>
      </c>
      <c r="E57" t="str">
        <f t="shared" si="12"/>
        <v/>
      </c>
      <c r="F57" t="str">
        <f t="shared" si="12"/>
        <v/>
      </c>
      <c r="G57" t="str">
        <f t="shared" si="12"/>
        <v/>
      </c>
      <c r="H57" t="str">
        <f t="shared" si="12"/>
        <v/>
      </c>
      <c r="I57">
        <f t="shared" si="12"/>
        <v>0.57042253521126696</v>
      </c>
    </row>
    <row r="58" spans="1:9" x14ac:dyDescent="0.25">
      <c r="A58">
        <v>49</v>
      </c>
      <c r="B58">
        <v>0.52258064516128999</v>
      </c>
      <c r="C58" t="s">
        <v>5</v>
      </c>
      <c r="D58" t="str">
        <f t="shared" si="12"/>
        <v/>
      </c>
      <c r="E58" t="str">
        <f t="shared" si="12"/>
        <v/>
      </c>
      <c r="F58">
        <f t="shared" si="12"/>
        <v>0.52258064516128999</v>
      </c>
      <c r="G58" t="str">
        <f t="shared" si="12"/>
        <v/>
      </c>
      <c r="H58" t="str">
        <f t="shared" si="12"/>
        <v/>
      </c>
      <c r="I58" t="str">
        <f t="shared" si="12"/>
        <v/>
      </c>
    </row>
    <row r="59" spans="1:9" x14ac:dyDescent="0.25">
      <c r="A59">
        <v>50</v>
      </c>
      <c r="B59">
        <v>0.65853658536585302</v>
      </c>
      <c r="C59" t="s">
        <v>8</v>
      </c>
      <c r="D59" t="str">
        <f t="shared" si="12"/>
        <v/>
      </c>
      <c r="E59" t="str">
        <f t="shared" si="12"/>
        <v/>
      </c>
      <c r="F59" t="str">
        <f t="shared" si="12"/>
        <v/>
      </c>
      <c r="G59" t="str">
        <f t="shared" si="12"/>
        <v/>
      </c>
      <c r="H59" t="str">
        <f t="shared" si="12"/>
        <v/>
      </c>
      <c r="I59">
        <f t="shared" si="12"/>
        <v>0.65853658536585302</v>
      </c>
    </row>
    <row r="60" spans="1:9" x14ac:dyDescent="0.25">
      <c r="A60">
        <v>53</v>
      </c>
      <c r="B60">
        <v>0.61363636363636298</v>
      </c>
      <c r="C60" t="s">
        <v>3</v>
      </c>
      <c r="D60">
        <f t="shared" si="12"/>
        <v>0.61363636363636298</v>
      </c>
      <c r="E60" t="str">
        <f t="shared" si="12"/>
        <v/>
      </c>
      <c r="F60" t="str">
        <f t="shared" si="12"/>
        <v/>
      </c>
      <c r="G60" t="str">
        <f t="shared" si="12"/>
        <v/>
      </c>
      <c r="H60" t="str">
        <f t="shared" si="12"/>
        <v/>
      </c>
      <c r="I60" t="str">
        <f t="shared" si="12"/>
        <v/>
      </c>
    </row>
    <row r="61" spans="1:9" x14ac:dyDescent="0.25">
      <c r="A61">
        <v>55</v>
      </c>
      <c r="B61">
        <v>0.62790697674418605</v>
      </c>
      <c r="C61" t="s">
        <v>7</v>
      </c>
      <c r="D61" t="str">
        <f t="shared" si="12"/>
        <v/>
      </c>
      <c r="E61" t="str">
        <f t="shared" si="12"/>
        <v/>
      </c>
      <c r="F61" t="str">
        <f t="shared" si="12"/>
        <v/>
      </c>
      <c r="G61" t="str">
        <f t="shared" si="12"/>
        <v/>
      </c>
      <c r="H61">
        <f t="shared" si="12"/>
        <v>0.62790697674418605</v>
      </c>
      <c r="I61" t="str">
        <f t="shared" si="12"/>
        <v/>
      </c>
    </row>
    <row r="62" spans="1:9" x14ac:dyDescent="0.25">
      <c r="A62">
        <v>56</v>
      </c>
      <c r="B62">
        <v>0.62307692307692297</v>
      </c>
      <c r="C62" t="s">
        <v>8</v>
      </c>
      <c r="D62" t="str">
        <f t="shared" ref="D62:I70" si="13">IF($C62=D$1,$B62, "")</f>
        <v/>
      </c>
      <c r="E62" t="str">
        <f t="shared" si="13"/>
        <v/>
      </c>
      <c r="F62" t="str">
        <f t="shared" si="13"/>
        <v/>
      </c>
      <c r="G62" t="str">
        <f t="shared" si="13"/>
        <v/>
      </c>
      <c r="H62" t="str">
        <f t="shared" si="13"/>
        <v/>
      </c>
      <c r="I62">
        <f t="shared" si="13"/>
        <v>0.62307692307692297</v>
      </c>
    </row>
    <row r="63" spans="1:9" x14ac:dyDescent="0.25">
      <c r="A63">
        <v>58</v>
      </c>
      <c r="B63">
        <v>0.58695652173913004</v>
      </c>
      <c r="C63" t="s">
        <v>5</v>
      </c>
      <c r="D63" t="str">
        <f t="shared" si="13"/>
        <v/>
      </c>
      <c r="E63" t="str">
        <f t="shared" si="13"/>
        <v/>
      </c>
      <c r="F63">
        <f t="shared" si="13"/>
        <v>0.58695652173913004</v>
      </c>
      <c r="G63" t="str">
        <f t="shared" si="13"/>
        <v/>
      </c>
      <c r="H63" t="str">
        <f t="shared" si="13"/>
        <v/>
      </c>
      <c r="I63" t="str">
        <f t="shared" si="13"/>
        <v/>
      </c>
    </row>
    <row r="64" spans="1:9" x14ac:dyDescent="0.25">
      <c r="A64">
        <v>59</v>
      </c>
      <c r="B64">
        <v>0.81</v>
      </c>
      <c r="C64" t="s">
        <v>3</v>
      </c>
      <c r="D64">
        <f t="shared" si="13"/>
        <v>0.81</v>
      </c>
      <c r="E64" t="str">
        <f t="shared" si="13"/>
        <v/>
      </c>
      <c r="F64" t="str">
        <f t="shared" si="13"/>
        <v/>
      </c>
      <c r="G64" t="str">
        <f t="shared" si="13"/>
        <v/>
      </c>
      <c r="H64" t="str">
        <f t="shared" si="13"/>
        <v/>
      </c>
      <c r="I64" t="str">
        <f t="shared" si="13"/>
        <v/>
      </c>
    </row>
    <row r="65" spans="1:9" x14ac:dyDescent="0.25">
      <c r="A65">
        <v>61</v>
      </c>
      <c r="B65">
        <v>0.78640776699029102</v>
      </c>
      <c r="C65" t="s">
        <v>7</v>
      </c>
      <c r="D65" t="str">
        <f t="shared" si="13"/>
        <v/>
      </c>
      <c r="E65" t="str">
        <f t="shared" si="13"/>
        <v/>
      </c>
      <c r="F65" t="str">
        <f t="shared" si="13"/>
        <v/>
      </c>
      <c r="G65" t="str">
        <f t="shared" si="13"/>
        <v/>
      </c>
      <c r="H65">
        <f t="shared" si="13"/>
        <v>0.78640776699029102</v>
      </c>
      <c r="I65" t="str">
        <f t="shared" si="13"/>
        <v/>
      </c>
    </row>
    <row r="66" spans="1:9" x14ac:dyDescent="0.25">
      <c r="A66">
        <v>63</v>
      </c>
      <c r="B66">
        <v>0.42631578947368398</v>
      </c>
      <c r="C66" t="s">
        <v>5</v>
      </c>
      <c r="D66" t="str">
        <f t="shared" si="13"/>
        <v/>
      </c>
      <c r="E66" t="str">
        <f t="shared" si="13"/>
        <v/>
      </c>
      <c r="F66">
        <f t="shared" si="13"/>
        <v>0.42631578947368398</v>
      </c>
      <c r="G66" t="str">
        <f t="shared" si="13"/>
        <v/>
      </c>
      <c r="H66" t="str">
        <f t="shared" si="13"/>
        <v/>
      </c>
      <c r="I66" t="str">
        <f t="shared" si="13"/>
        <v/>
      </c>
    </row>
    <row r="67" spans="1:9" x14ac:dyDescent="0.25">
      <c r="A67">
        <v>64</v>
      </c>
      <c r="B67">
        <v>0.54362416107382505</v>
      </c>
      <c r="C67" t="s">
        <v>8</v>
      </c>
      <c r="D67" t="str">
        <f t="shared" si="13"/>
        <v/>
      </c>
      <c r="E67" t="str">
        <f t="shared" si="13"/>
        <v/>
      </c>
      <c r="F67" t="str">
        <f t="shared" si="13"/>
        <v/>
      </c>
      <c r="G67" t="str">
        <f t="shared" si="13"/>
        <v/>
      </c>
      <c r="H67" t="str">
        <f t="shared" si="13"/>
        <v/>
      </c>
      <c r="I67">
        <f t="shared" si="13"/>
        <v>0.54362416107382505</v>
      </c>
    </row>
    <row r="68" spans="1:9" x14ac:dyDescent="0.25">
      <c r="A68">
        <v>65</v>
      </c>
      <c r="B68">
        <v>0.78640776699029102</v>
      </c>
      <c r="C68" t="s">
        <v>3</v>
      </c>
      <c r="D68">
        <f t="shared" si="13"/>
        <v>0.78640776699029102</v>
      </c>
      <c r="E68" t="str">
        <f t="shared" si="13"/>
        <v/>
      </c>
      <c r="F68" t="str">
        <f t="shared" si="13"/>
        <v/>
      </c>
      <c r="G68" t="str">
        <f t="shared" si="13"/>
        <v/>
      </c>
      <c r="H68" t="str">
        <f t="shared" si="13"/>
        <v/>
      </c>
      <c r="I68" t="str">
        <f t="shared" si="13"/>
        <v/>
      </c>
    </row>
    <row r="69" spans="1:9" x14ac:dyDescent="0.25">
      <c r="A69">
        <v>66</v>
      </c>
      <c r="B69">
        <v>0.6</v>
      </c>
      <c r="C69" t="s">
        <v>8</v>
      </c>
      <c r="D69" t="str">
        <f t="shared" si="13"/>
        <v/>
      </c>
      <c r="E69" t="str">
        <f t="shared" si="13"/>
        <v/>
      </c>
      <c r="F69" t="str">
        <f t="shared" si="13"/>
        <v/>
      </c>
      <c r="G69" t="str">
        <f t="shared" si="13"/>
        <v/>
      </c>
      <c r="H69" t="str">
        <f t="shared" si="13"/>
        <v/>
      </c>
      <c r="I69">
        <f t="shared" si="13"/>
        <v>0.6</v>
      </c>
    </row>
    <row r="70" spans="1:9" x14ac:dyDescent="0.25">
      <c r="A70">
        <v>69</v>
      </c>
      <c r="B70">
        <v>0.65322580645161199</v>
      </c>
      <c r="C70" t="s">
        <v>8</v>
      </c>
      <c r="D70" t="str">
        <f t="shared" si="13"/>
        <v/>
      </c>
      <c r="E70" t="str">
        <f t="shared" si="13"/>
        <v/>
      </c>
      <c r="F70" t="str">
        <f t="shared" si="13"/>
        <v/>
      </c>
      <c r="G70" t="str">
        <f t="shared" si="13"/>
        <v/>
      </c>
      <c r="H70" t="str">
        <f t="shared" si="13"/>
        <v/>
      </c>
      <c r="I70">
        <f t="shared" si="13"/>
        <v>0.65322580645161199</v>
      </c>
    </row>
  </sheetData>
  <autoFilter ref="A1:I1">
    <sortState ref="A2:I70">
      <sortCondition ref="E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E1" zoomScale="55" zoomScaleNormal="55" zoomScalePageLayoutView="55" workbookViewId="0">
      <selection activeCell="AV40" sqref="AV40"/>
    </sheetView>
  </sheetViews>
  <sheetFormatPr defaultColWidth="8.85546875" defaultRowHeight="15" x14ac:dyDescent="0.25"/>
  <cols>
    <col min="4" max="9" width="16" bestFit="1" customWidth="1"/>
    <col min="10" max="10" width="16" customWidth="1"/>
  </cols>
  <sheetData>
    <row r="1" spans="1:17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>
        <v>1</v>
      </c>
      <c r="B2">
        <v>2.72413345745421E-4</v>
      </c>
      <c r="C2" t="s">
        <v>4</v>
      </c>
      <c r="D2" t="str">
        <f t="shared" ref="D2:I17" si="0">IF($C2=D$1,$B2, "")</f>
        <v/>
      </c>
      <c r="E2">
        <f t="shared" si="0"/>
        <v>2.72413345745421E-4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">
        <v>193</v>
      </c>
      <c r="K2">
        <v>2.5000000000000001E-3</v>
      </c>
      <c r="L2">
        <f t="shared" ref="L2:Q2" si="1">COUNTIF(D$2:D$200,"&lt;"&amp;$K2)</f>
        <v>1</v>
      </c>
      <c r="M2">
        <f t="shared" si="1"/>
        <v>26</v>
      </c>
      <c r="N2">
        <f t="shared" si="1"/>
        <v>1</v>
      </c>
      <c r="O2">
        <f t="shared" si="1"/>
        <v>0</v>
      </c>
      <c r="P2">
        <f t="shared" si="1"/>
        <v>0</v>
      </c>
      <c r="Q2">
        <f t="shared" si="1"/>
        <v>5</v>
      </c>
    </row>
    <row r="3" spans="1:17" x14ac:dyDescent="0.25">
      <c r="A3">
        <v>2</v>
      </c>
      <c r="B3">
        <v>8.6986398340621E-4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8.6986398340621E-4</v>
      </c>
      <c r="K3">
        <v>5.0000000000000001E-3</v>
      </c>
      <c r="L3">
        <f t="shared" ref="L3:Q3" si="2">COUNTIFS(D$2:D$200, "&lt;"&amp;$K3, D$2:D$200, "&gt;"&amp;$K2)</f>
        <v>1</v>
      </c>
      <c r="M3">
        <f t="shared" si="2"/>
        <v>4</v>
      </c>
      <c r="N3">
        <f t="shared" si="2"/>
        <v>1</v>
      </c>
      <c r="O3">
        <f t="shared" si="2"/>
        <v>1</v>
      </c>
      <c r="P3">
        <f t="shared" si="2"/>
        <v>0</v>
      </c>
      <c r="Q3">
        <f t="shared" si="2"/>
        <v>5</v>
      </c>
    </row>
    <row r="4" spans="1:17" x14ac:dyDescent="0.25">
      <c r="A4">
        <v>3</v>
      </c>
      <c r="B4">
        <v>3.7020229880106799E-3</v>
      </c>
      <c r="C4" t="s">
        <v>3</v>
      </c>
      <c r="D4">
        <f t="shared" si="0"/>
        <v>3.7020229880106799E-3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K4">
        <v>7.4999999999999997E-3</v>
      </c>
      <c r="L4">
        <f t="shared" ref="L4:L10" si="3">COUNTIFS(D$2:D$200, "&lt;"&amp;$K4, D$2:D$200, "&gt;"&amp;$K3)</f>
        <v>0</v>
      </c>
      <c r="M4">
        <f t="shared" ref="M4:Q10" si="4">COUNTIFS(E$2:E$200, "&lt;"&amp;$K4, E$2:E$200, "&gt;"&amp;$K3)</f>
        <v>0</v>
      </c>
      <c r="N4">
        <f t="shared" si="4"/>
        <v>1</v>
      </c>
      <c r="O4">
        <f t="shared" si="4"/>
        <v>0</v>
      </c>
      <c r="P4">
        <f t="shared" si="4"/>
        <v>1</v>
      </c>
      <c r="Q4">
        <f t="shared" si="4"/>
        <v>3</v>
      </c>
    </row>
    <row r="5" spans="1:17" x14ac:dyDescent="0.25">
      <c r="A5">
        <v>4</v>
      </c>
      <c r="B5">
        <v>6.30613733915268E-4</v>
      </c>
      <c r="C5" t="s">
        <v>4</v>
      </c>
      <c r="D5" t="str">
        <f t="shared" si="0"/>
        <v/>
      </c>
      <c r="E5">
        <f t="shared" si="0"/>
        <v>6.30613733915268E-4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K5">
        <v>0.01</v>
      </c>
      <c r="L5">
        <f t="shared" si="3"/>
        <v>0</v>
      </c>
      <c r="M5">
        <f t="shared" si="4"/>
        <v>0</v>
      </c>
      <c r="N5">
        <f t="shared" si="4"/>
        <v>1</v>
      </c>
      <c r="O5">
        <f t="shared" si="4"/>
        <v>0</v>
      </c>
      <c r="P5">
        <f t="shared" si="4"/>
        <v>0</v>
      </c>
      <c r="Q5">
        <f t="shared" si="4"/>
        <v>0</v>
      </c>
    </row>
    <row r="6" spans="1:17" x14ac:dyDescent="0.25">
      <c r="A6">
        <v>5</v>
      </c>
      <c r="B6">
        <v>3.78207151233559E-2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3.78207151233559E-2</v>
      </c>
      <c r="I6" t="str">
        <f t="shared" si="0"/>
        <v/>
      </c>
      <c r="K6">
        <v>1.2500000000000001E-2</v>
      </c>
      <c r="L6">
        <f t="shared" si="3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</row>
    <row r="7" spans="1:17" x14ac:dyDescent="0.25">
      <c r="A7">
        <v>6</v>
      </c>
      <c r="B7">
        <v>2.0282560930747701E-3</v>
      </c>
      <c r="C7" t="s">
        <v>4</v>
      </c>
      <c r="D7" t="str">
        <f t="shared" si="0"/>
        <v/>
      </c>
      <c r="E7">
        <f t="shared" si="0"/>
        <v>2.0282560930747701E-3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K7">
        <v>1.4999999999999999E-2</v>
      </c>
      <c r="L7">
        <f t="shared" si="3"/>
        <v>0</v>
      </c>
      <c r="M7">
        <f t="shared" si="4"/>
        <v>0</v>
      </c>
      <c r="N7">
        <f t="shared" si="4"/>
        <v>1</v>
      </c>
      <c r="O7">
        <f t="shared" si="4"/>
        <v>0</v>
      </c>
      <c r="P7">
        <f t="shared" si="4"/>
        <v>0</v>
      </c>
      <c r="Q7">
        <f t="shared" si="4"/>
        <v>0</v>
      </c>
    </row>
    <row r="8" spans="1:17" x14ac:dyDescent="0.25">
      <c r="A8">
        <v>7</v>
      </c>
      <c r="B8">
        <v>9.5199821008387197E-4</v>
      </c>
      <c r="C8" t="s">
        <v>4</v>
      </c>
      <c r="D8" t="str">
        <f t="shared" si="0"/>
        <v/>
      </c>
      <c r="E8">
        <f t="shared" si="0"/>
        <v>9.5199821008387197E-4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K8">
        <v>1.7500000000000002E-2</v>
      </c>
      <c r="L8">
        <f t="shared" si="3"/>
        <v>0</v>
      </c>
      <c r="M8">
        <f t="shared" si="4"/>
        <v>0</v>
      </c>
      <c r="N8">
        <f t="shared" si="4"/>
        <v>0</v>
      </c>
      <c r="O8">
        <f t="shared" si="4"/>
        <v>1</v>
      </c>
      <c r="P8">
        <f t="shared" si="4"/>
        <v>0</v>
      </c>
      <c r="Q8">
        <f t="shared" si="4"/>
        <v>0</v>
      </c>
    </row>
    <row r="9" spans="1:17" x14ac:dyDescent="0.25">
      <c r="A9">
        <v>8</v>
      </c>
      <c r="B9">
        <v>1.9649926667103502E-3</v>
      </c>
      <c r="C9" t="s">
        <v>4</v>
      </c>
      <c r="D9" t="str">
        <f t="shared" si="0"/>
        <v/>
      </c>
      <c r="E9">
        <f t="shared" si="0"/>
        <v>1.9649926667103502E-3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K9">
        <v>0.02</v>
      </c>
      <c r="L9">
        <f t="shared" si="3"/>
        <v>1</v>
      </c>
      <c r="M9">
        <f t="shared" si="4"/>
        <v>0</v>
      </c>
      <c r="N9">
        <f t="shared" si="4"/>
        <v>1</v>
      </c>
      <c r="O9">
        <f t="shared" si="4"/>
        <v>0</v>
      </c>
      <c r="P9">
        <f t="shared" si="4"/>
        <v>0</v>
      </c>
      <c r="Q9">
        <f t="shared" si="4"/>
        <v>1</v>
      </c>
    </row>
    <row r="10" spans="1:17" x14ac:dyDescent="0.25">
      <c r="A10">
        <v>9</v>
      </c>
      <c r="B10">
        <v>1.3669485454525299E-3</v>
      </c>
      <c r="C10" t="s">
        <v>4</v>
      </c>
      <c r="D10" t="str">
        <f t="shared" si="0"/>
        <v/>
      </c>
      <c r="E10">
        <f t="shared" si="0"/>
        <v>1.3669485454525299E-3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K10">
        <v>2.2499999999999999E-2</v>
      </c>
      <c r="L10">
        <f t="shared" si="3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1</v>
      </c>
    </row>
    <row r="11" spans="1:17" x14ac:dyDescent="0.25">
      <c r="A11">
        <v>10</v>
      </c>
      <c r="B11">
        <v>5.2045528653401299E-2</v>
      </c>
      <c r="C11" t="s">
        <v>3</v>
      </c>
      <c r="D11">
        <f t="shared" si="0"/>
        <v>5.2045528653401299E-2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K11">
        <v>2.5000000000000001E-2</v>
      </c>
      <c r="L11">
        <f t="shared" ref="L11:Q11" si="5">COUNTIFS(D$2:D$200, "&lt;="&amp;$K11, D$2:D$200, "&gt;"&amp;$K10)</f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</row>
    <row r="12" spans="1:17" x14ac:dyDescent="0.25">
      <c r="A12">
        <v>11</v>
      </c>
      <c r="B12">
        <v>3.2382023442642199E-3</v>
      </c>
      <c r="C12" t="s">
        <v>8</v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>
        <f t="shared" si="0"/>
        <v>3.2382023442642199E-3</v>
      </c>
      <c r="K12" t="s">
        <v>192</v>
      </c>
      <c r="L12">
        <f t="shared" ref="L12:Q12" si="6">COUNTIFS(D$2:D$200,  "&gt;"&amp;$K11)</f>
        <v>5</v>
      </c>
      <c r="M12">
        <f t="shared" si="6"/>
        <v>0</v>
      </c>
      <c r="N12">
        <f t="shared" si="6"/>
        <v>1</v>
      </c>
      <c r="O12">
        <f t="shared" si="6"/>
        <v>0</v>
      </c>
      <c r="P12">
        <f t="shared" si="6"/>
        <v>4</v>
      </c>
      <c r="Q12">
        <f t="shared" si="6"/>
        <v>2</v>
      </c>
    </row>
    <row r="13" spans="1:17" x14ac:dyDescent="0.25">
      <c r="A13">
        <v>12</v>
      </c>
      <c r="B13">
        <v>5.3512705060950296E-4</v>
      </c>
      <c r="C13" t="s">
        <v>4</v>
      </c>
      <c r="D13" t="str">
        <f t="shared" si="0"/>
        <v/>
      </c>
      <c r="E13">
        <f t="shared" si="0"/>
        <v>5.3512705060950296E-4</v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L13">
        <f>SUM(L2:L12)</f>
        <v>8</v>
      </c>
      <c r="M13">
        <f t="shared" ref="M13:Q13" si="7">SUM(M2:M12)</f>
        <v>30</v>
      </c>
      <c r="N13">
        <f t="shared" si="7"/>
        <v>7</v>
      </c>
      <c r="O13">
        <f t="shared" si="7"/>
        <v>2</v>
      </c>
      <c r="P13">
        <f t="shared" si="7"/>
        <v>5</v>
      </c>
      <c r="Q13">
        <f t="shared" si="7"/>
        <v>17</v>
      </c>
    </row>
    <row r="14" spans="1:17" x14ac:dyDescent="0.25">
      <c r="A14">
        <v>13</v>
      </c>
      <c r="B14">
        <v>1.13248787686562E-3</v>
      </c>
      <c r="C14" t="s">
        <v>4</v>
      </c>
      <c r="D14" t="str">
        <f t="shared" si="0"/>
        <v/>
      </c>
      <c r="E14">
        <f t="shared" si="0"/>
        <v>1.13248787686562E-3</v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</row>
    <row r="15" spans="1:17" x14ac:dyDescent="0.25">
      <c r="A15">
        <v>14</v>
      </c>
      <c r="B15">
        <v>2.5181045190654102E-3</v>
      </c>
      <c r="C15" t="s">
        <v>4</v>
      </c>
      <c r="D15" t="str">
        <f t="shared" si="0"/>
        <v/>
      </c>
      <c r="E15">
        <f t="shared" si="0"/>
        <v>2.5181045190654102E-3</v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L15">
        <v>8</v>
      </c>
      <c r="M15">
        <v>30</v>
      </c>
      <c r="N15">
        <v>7</v>
      </c>
      <c r="O15">
        <v>2</v>
      </c>
      <c r="P15">
        <v>5</v>
      </c>
      <c r="Q15">
        <v>17</v>
      </c>
    </row>
    <row r="16" spans="1:17" x14ac:dyDescent="0.25">
      <c r="A16">
        <v>15</v>
      </c>
      <c r="B16">
        <v>4.1252604160303602E-2</v>
      </c>
      <c r="C16" t="s">
        <v>3</v>
      </c>
      <c r="D16">
        <f t="shared" si="0"/>
        <v>4.1252604160303602E-2</v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</row>
    <row r="17" spans="1:17" x14ac:dyDescent="0.25">
      <c r="A17">
        <v>16</v>
      </c>
      <c r="B17">
        <v>4.7085559813684702E-4</v>
      </c>
      <c r="C17" t="s">
        <v>4</v>
      </c>
      <c r="D17" t="str">
        <f t="shared" si="0"/>
        <v/>
      </c>
      <c r="E17">
        <f t="shared" si="0"/>
        <v>4.7085559813684702E-4</v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L17">
        <f>L13-L15</f>
        <v>0</v>
      </c>
      <c r="M17">
        <f t="shared" ref="M17:Q17" si="8">M13-M15</f>
        <v>0</v>
      </c>
      <c r="N17">
        <f t="shared" si="8"/>
        <v>0</v>
      </c>
      <c r="O17">
        <f t="shared" si="8"/>
        <v>0</v>
      </c>
      <c r="P17">
        <f t="shared" si="8"/>
        <v>0</v>
      </c>
      <c r="Q17">
        <f t="shared" si="8"/>
        <v>0</v>
      </c>
    </row>
    <row r="18" spans="1:17" x14ac:dyDescent="0.25">
      <c r="A18">
        <v>17</v>
      </c>
      <c r="B18">
        <v>1.86819699677385E-2</v>
      </c>
      <c r="C18" t="s">
        <v>5</v>
      </c>
      <c r="D18" t="str">
        <f t="shared" ref="D18:I33" si="9">IF($C18=D$1,$B18, "")</f>
        <v/>
      </c>
      <c r="E18" t="str">
        <f t="shared" si="9"/>
        <v/>
      </c>
      <c r="F18">
        <f t="shared" si="9"/>
        <v>1.86819699677385E-2</v>
      </c>
      <c r="G18" t="str">
        <f t="shared" si="9"/>
        <v/>
      </c>
      <c r="H18" t="str">
        <f t="shared" si="9"/>
        <v/>
      </c>
      <c r="I18" t="str">
        <f t="shared" si="9"/>
        <v/>
      </c>
    </row>
    <row r="19" spans="1:17" x14ac:dyDescent="0.25">
      <c r="A19">
        <v>18</v>
      </c>
      <c r="B19">
        <v>2.4973403386405698E-3</v>
      </c>
      <c r="C19" t="s">
        <v>8</v>
      </c>
      <c r="D19" t="str">
        <f t="shared" si="9"/>
        <v/>
      </c>
      <c r="E19" t="str">
        <f t="shared" si="9"/>
        <v/>
      </c>
      <c r="F19" t="str">
        <f t="shared" si="9"/>
        <v/>
      </c>
      <c r="G19" t="str">
        <f t="shared" si="9"/>
        <v/>
      </c>
      <c r="H19" t="str">
        <f t="shared" si="9"/>
        <v/>
      </c>
      <c r="I19">
        <f t="shared" si="9"/>
        <v>2.4973403386405698E-3</v>
      </c>
    </row>
    <row r="20" spans="1:17" x14ac:dyDescent="0.25">
      <c r="A20">
        <v>19</v>
      </c>
      <c r="B20">
        <v>1.76966684600149E-2</v>
      </c>
      <c r="C20" t="s">
        <v>3</v>
      </c>
      <c r="D20">
        <f t="shared" si="9"/>
        <v>1.76966684600149E-2</v>
      </c>
      <c r="E20" t="str">
        <f t="shared" si="9"/>
        <v/>
      </c>
      <c r="F20" t="str">
        <f t="shared" si="9"/>
        <v/>
      </c>
      <c r="G20" t="str">
        <f t="shared" si="9"/>
        <v/>
      </c>
      <c r="H20" t="str">
        <f t="shared" si="9"/>
        <v/>
      </c>
      <c r="I20" t="str">
        <f t="shared" si="9"/>
        <v/>
      </c>
    </row>
    <row r="21" spans="1:17" x14ac:dyDescent="0.25">
      <c r="A21">
        <v>20</v>
      </c>
      <c r="B21">
        <v>4.5082517468218698E-4</v>
      </c>
      <c r="C21" t="s">
        <v>4</v>
      </c>
      <c r="D21" t="str">
        <f t="shared" si="9"/>
        <v/>
      </c>
      <c r="E21">
        <f t="shared" si="9"/>
        <v>4.5082517468218698E-4</v>
      </c>
      <c r="F21" t="str">
        <f t="shared" si="9"/>
        <v/>
      </c>
      <c r="G21" t="str">
        <f t="shared" si="9"/>
        <v/>
      </c>
      <c r="H21" t="str">
        <f t="shared" si="9"/>
        <v/>
      </c>
      <c r="I21" t="str">
        <f t="shared" si="9"/>
        <v/>
      </c>
    </row>
    <row r="22" spans="1:17" x14ac:dyDescent="0.25">
      <c r="A22">
        <v>21</v>
      </c>
      <c r="B22">
        <v>5.5477388775829097E-4</v>
      </c>
      <c r="C22" t="s">
        <v>4</v>
      </c>
      <c r="D22" t="str">
        <f t="shared" si="9"/>
        <v/>
      </c>
      <c r="E22">
        <f t="shared" si="9"/>
        <v>5.5477388775829097E-4</v>
      </c>
      <c r="F22" t="str">
        <f t="shared" si="9"/>
        <v/>
      </c>
      <c r="G22" t="str">
        <f t="shared" si="9"/>
        <v/>
      </c>
      <c r="H22" t="str">
        <f t="shared" si="9"/>
        <v/>
      </c>
      <c r="I22" t="str">
        <f t="shared" si="9"/>
        <v/>
      </c>
    </row>
    <row r="23" spans="1:17" x14ac:dyDescent="0.25">
      <c r="A23">
        <v>22</v>
      </c>
      <c r="B23">
        <v>1.36822335004053E-3</v>
      </c>
      <c r="C23" t="s">
        <v>4</v>
      </c>
      <c r="D23" t="str">
        <f t="shared" si="9"/>
        <v/>
      </c>
      <c r="E23">
        <f t="shared" si="9"/>
        <v>1.36822335004053E-3</v>
      </c>
      <c r="F23" t="str">
        <f t="shared" si="9"/>
        <v/>
      </c>
      <c r="G23" t="str">
        <f t="shared" si="9"/>
        <v/>
      </c>
      <c r="H23" t="str">
        <f t="shared" si="9"/>
        <v/>
      </c>
      <c r="I23" t="str">
        <f t="shared" si="9"/>
        <v/>
      </c>
    </row>
    <row r="24" spans="1:17" x14ac:dyDescent="0.25">
      <c r="A24">
        <v>23</v>
      </c>
      <c r="B24">
        <v>6.8438186848940596E-3</v>
      </c>
      <c r="C24" t="s">
        <v>8</v>
      </c>
      <c r="D24" t="str">
        <f t="shared" si="9"/>
        <v/>
      </c>
      <c r="E24" t="str">
        <f t="shared" si="9"/>
        <v/>
      </c>
      <c r="F24" t="str">
        <f t="shared" si="9"/>
        <v/>
      </c>
      <c r="G24" t="str">
        <f t="shared" si="9"/>
        <v/>
      </c>
      <c r="H24" t="str">
        <f t="shared" si="9"/>
        <v/>
      </c>
      <c r="I24">
        <f t="shared" si="9"/>
        <v>6.8438186848940596E-3</v>
      </c>
    </row>
    <row r="25" spans="1:17" x14ac:dyDescent="0.25">
      <c r="A25">
        <v>24</v>
      </c>
      <c r="B25">
        <v>8.5273991544194104E-4</v>
      </c>
      <c r="C25" t="s">
        <v>4</v>
      </c>
      <c r="D25" t="str">
        <f t="shared" si="9"/>
        <v/>
      </c>
      <c r="E25">
        <f t="shared" si="9"/>
        <v>8.5273991544194104E-4</v>
      </c>
      <c r="F25" t="str">
        <f t="shared" si="9"/>
        <v/>
      </c>
      <c r="G25" t="str">
        <f t="shared" si="9"/>
        <v/>
      </c>
      <c r="H25" t="str">
        <f t="shared" si="9"/>
        <v/>
      </c>
      <c r="I25" t="str">
        <f t="shared" si="9"/>
        <v/>
      </c>
    </row>
    <row r="26" spans="1:17" x14ac:dyDescent="0.25">
      <c r="A26">
        <v>25</v>
      </c>
      <c r="B26">
        <v>5.7223675724674095E-4</v>
      </c>
      <c r="C26" t="s">
        <v>4</v>
      </c>
      <c r="D26" t="str">
        <f t="shared" si="9"/>
        <v/>
      </c>
      <c r="E26">
        <f t="shared" si="9"/>
        <v>5.7223675724674095E-4</v>
      </c>
      <c r="F26" t="str">
        <f t="shared" si="9"/>
        <v/>
      </c>
      <c r="G26" t="str">
        <f t="shared" si="9"/>
        <v/>
      </c>
      <c r="H26" t="str">
        <f t="shared" si="9"/>
        <v/>
      </c>
      <c r="I26" t="str">
        <f t="shared" si="9"/>
        <v/>
      </c>
    </row>
    <row r="27" spans="1:17" x14ac:dyDescent="0.25">
      <c r="A27">
        <v>26</v>
      </c>
      <c r="B27">
        <v>8.8963216047216302E-4</v>
      </c>
      <c r="C27" t="s">
        <v>4</v>
      </c>
      <c r="D27" t="str">
        <f t="shared" si="9"/>
        <v/>
      </c>
      <c r="E27">
        <f t="shared" si="9"/>
        <v>8.8963216047216302E-4</v>
      </c>
      <c r="F27" t="str">
        <f t="shared" si="9"/>
        <v/>
      </c>
      <c r="G27" t="str">
        <f t="shared" si="9"/>
        <v/>
      </c>
      <c r="H27" t="str">
        <f t="shared" si="9"/>
        <v/>
      </c>
      <c r="I27" t="str">
        <f t="shared" si="9"/>
        <v/>
      </c>
    </row>
    <row r="28" spans="1:17" x14ac:dyDescent="0.25">
      <c r="A28">
        <v>27</v>
      </c>
      <c r="B28">
        <v>1.9435290595066601E-3</v>
      </c>
      <c r="C28" t="s">
        <v>8</v>
      </c>
      <c r="D28" t="str">
        <f t="shared" si="9"/>
        <v/>
      </c>
      <c r="E28" t="str">
        <f t="shared" si="9"/>
        <v/>
      </c>
      <c r="F28" t="str">
        <f t="shared" si="9"/>
        <v/>
      </c>
      <c r="G28" t="str">
        <f t="shared" si="9"/>
        <v/>
      </c>
      <c r="H28" t="str">
        <f t="shared" si="9"/>
        <v/>
      </c>
      <c r="I28">
        <f t="shared" si="9"/>
        <v>1.9435290595066601E-3</v>
      </c>
    </row>
    <row r="29" spans="1:17" x14ac:dyDescent="0.25">
      <c r="A29">
        <v>28</v>
      </c>
      <c r="B29">
        <v>1.9025761211733899E-3</v>
      </c>
      <c r="C29" t="s">
        <v>4</v>
      </c>
      <c r="D29" t="str">
        <f t="shared" si="9"/>
        <v/>
      </c>
      <c r="E29">
        <f t="shared" si="9"/>
        <v>1.9025761211733899E-3</v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</row>
    <row r="30" spans="1:17" x14ac:dyDescent="0.25">
      <c r="A30">
        <v>29</v>
      </c>
      <c r="B30">
        <v>1.8413320739804201E-2</v>
      </c>
      <c r="C30" t="s">
        <v>8</v>
      </c>
      <c r="D30" t="str">
        <f t="shared" si="9"/>
        <v/>
      </c>
      <c r="E30" t="str">
        <f t="shared" si="9"/>
        <v/>
      </c>
      <c r="F30" t="str">
        <f t="shared" si="9"/>
        <v/>
      </c>
      <c r="G30" t="str">
        <f t="shared" si="9"/>
        <v/>
      </c>
      <c r="H30" t="str">
        <f t="shared" si="9"/>
        <v/>
      </c>
      <c r="I30">
        <f t="shared" si="9"/>
        <v>1.8413320739804201E-2</v>
      </c>
    </row>
    <row r="31" spans="1:17" x14ac:dyDescent="0.25">
      <c r="A31">
        <v>30</v>
      </c>
      <c r="B31">
        <v>4.7102420806703002E-3</v>
      </c>
      <c r="C31" t="s">
        <v>8</v>
      </c>
      <c r="D31" t="str">
        <f t="shared" si="9"/>
        <v/>
      </c>
      <c r="E31" t="str">
        <f t="shared" si="9"/>
        <v/>
      </c>
      <c r="F31" t="str">
        <f t="shared" si="9"/>
        <v/>
      </c>
      <c r="G31" t="str">
        <f t="shared" si="9"/>
        <v/>
      </c>
      <c r="H31" t="str">
        <f t="shared" si="9"/>
        <v/>
      </c>
      <c r="I31">
        <f t="shared" si="9"/>
        <v>4.7102420806703002E-3</v>
      </c>
    </row>
    <row r="32" spans="1:17" x14ac:dyDescent="0.25">
      <c r="A32">
        <v>31</v>
      </c>
      <c r="B32">
        <v>2.0242056900900301E-3</v>
      </c>
      <c r="C32" t="s">
        <v>4</v>
      </c>
      <c r="D32" t="str">
        <f t="shared" si="9"/>
        <v/>
      </c>
      <c r="E32">
        <f t="shared" si="9"/>
        <v>2.0242056900900301E-3</v>
      </c>
      <c r="F32" t="str">
        <f t="shared" si="9"/>
        <v/>
      </c>
      <c r="G32" t="str">
        <f t="shared" si="9"/>
        <v/>
      </c>
      <c r="H32" t="str">
        <f t="shared" si="9"/>
        <v/>
      </c>
      <c r="I32" t="str">
        <f t="shared" si="9"/>
        <v/>
      </c>
    </row>
    <row r="33" spans="1:9" x14ac:dyDescent="0.25">
      <c r="A33">
        <v>32</v>
      </c>
      <c r="B33">
        <v>2.02100227793199E-3</v>
      </c>
      <c r="C33" t="s">
        <v>3</v>
      </c>
      <c r="D33">
        <f t="shared" si="9"/>
        <v>2.02100227793199E-3</v>
      </c>
      <c r="E33" t="str">
        <f t="shared" si="9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</row>
    <row r="34" spans="1:9" x14ac:dyDescent="0.25">
      <c r="A34">
        <v>33</v>
      </c>
      <c r="B34">
        <v>5.1376470272826297E-2</v>
      </c>
      <c r="C34" t="s">
        <v>7</v>
      </c>
      <c r="D34" t="str">
        <f t="shared" ref="D34:I49" si="10">IF($C34=D$1,$B34, "")</f>
        <v/>
      </c>
      <c r="E34" t="str">
        <f t="shared" si="10"/>
        <v/>
      </c>
      <c r="F34" t="str">
        <f t="shared" si="10"/>
        <v/>
      </c>
      <c r="G34" t="str">
        <f t="shared" si="10"/>
        <v/>
      </c>
      <c r="H34">
        <f t="shared" si="10"/>
        <v>5.1376470272826297E-2</v>
      </c>
      <c r="I34" t="str">
        <f t="shared" si="10"/>
        <v/>
      </c>
    </row>
    <row r="35" spans="1:9" x14ac:dyDescent="0.25">
      <c r="A35">
        <v>34</v>
      </c>
      <c r="B35">
        <v>7.5127800512283498E-3</v>
      </c>
      <c r="C35" t="s">
        <v>5</v>
      </c>
      <c r="D35" t="str">
        <f t="shared" si="10"/>
        <v/>
      </c>
      <c r="E35" t="str">
        <f t="shared" si="10"/>
        <v/>
      </c>
      <c r="F35">
        <f t="shared" si="10"/>
        <v>7.5127800512283498E-3</v>
      </c>
      <c r="G35" t="str">
        <f t="shared" si="10"/>
        <v/>
      </c>
      <c r="H35" t="str">
        <f t="shared" si="10"/>
        <v/>
      </c>
      <c r="I35" t="str">
        <f t="shared" si="10"/>
        <v/>
      </c>
    </row>
    <row r="36" spans="1:9" x14ac:dyDescent="0.25">
      <c r="A36">
        <v>35</v>
      </c>
      <c r="B36">
        <v>7.3646618699739199E-3</v>
      </c>
      <c r="C36" t="s">
        <v>7</v>
      </c>
      <c r="D36" t="str">
        <f t="shared" si="10"/>
        <v/>
      </c>
      <c r="E36" t="str">
        <f t="shared" si="10"/>
        <v/>
      </c>
      <c r="F36" t="str">
        <f t="shared" si="10"/>
        <v/>
      </c>
      <c r="G36" t="str">
        <f t="shared" si="10"/>
        <v/>
      </c>
      <c r="H36">
        <f t="shared" si="10"/>
        <v>7.3646618699739199E-3</v>
      </c>
      <c r="I36" t="str">
        <f t="shared" si="10"/>
        <v/>
      </c>
    </row>
    <row r="37" spans="1:9" x14ac:dyDescent="0.25">
      <c r="A37">
        <v>36</v>
      </c>
      <c r="B37">
        <v>4.9133455300494198E-2</v>
      </c>
      <c r="C37" t="s">
        <v>8</v>
      </c>
      <c r="D37" t="str">
        <f t="shared" si="10"/>
        <v/>
      </c>
      <c r="E37" t="str">
        <f t="shared" si="10"/>
        <v/>
      </c>
      <c r="F37" t="str">
        <f t="shared" si="10"/>
        <v/>
      </c>
      <c r="G37" t="str">
        <f t="shared" si="10"/>
        <v/>
      </c>
      <c r="H37" t="str">
        <f t="shared" si="10"/>
        <v/>
      </c>
      <c r="I37">
        <f t="shared" si="10"/>
        <v>4.9133455300494198E-2</v>
      </c>
    </row>
    <row r="38" spans="1:9" x14ac:dyDescent="0.25">
      <c r="A38">
        <v>37</v>
      </c>
      <c r="B38">
        <v>4.2038078569134997E-3</v>
      </c>
      <c r="C38" t="s">
        <v>8</v>
      </c>
      <c r="D38" t="str">
        <f t="shared" si="10"/>
        <v/>
      </c>
      <c r="E38" t="str">
        <f t="shared" si="10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>
        <f t="shared" si="10"/>
        <v>4.2038078569134997E-3</v>
      </c>
    </row>
    <row r="39" spans="1:9" x14ac:dyDescent="0.25">
      <c r="A39">
        <v>38</v>
      </c>
      <c r="B39">
        <v>4.2785359963915301E-4</v>
      </c>
      <c r="C39" t="s">
        <v>4</v>
      </c>
      <c r="D39" t="str">
        <f t="shared" si="10"/>
        <v/>
      </c>
      <c r="E39">
        <f t="shared" si="10"/>
        <v>4.2785359963915301E-4</v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</row>
    <row r="40" spans="1:9" x14ac:dyDescent="0.25">
      <c r="A40">
        <v>39</v>
      </c>
      <c r="B40">
        <v>1.6862323516745801E-2</v>
      </c>
      <c r="C40" t="s">
        <v>6</v>
      </c>
      <c r="D40" t="str">
        <f t="shared" si="10"/>
        <v/>
      </c>
      <c r="E40" t="str">
        <f t="shared" si="10"/>
        <v/>
      </c>
      <c r="F40" t="str">
        <f t="shared" si="10"/>
        <v/>
      </c>
      <c r="G40">
        <f t="shared" si="10"/>
        <v>1.6862323516745801E-2</v>
      </c>
      <c r="H40" t="str">
        <f t="shared" si="10"/>
        <v/>
      </c>
      <c r="I40" t="str">
        <f t="shared" si="10"/>
        <v/>
      </c>
    </row>
    <row r="41" spans="1:9" x14ac:dyDescent="0.25">
      <c r="A41">
        <v>40</v>
      </c>
      <c r="B41">
        <v>7.4779685483737498E-3</v>
      </c>
      <c r="C41" t="s">
        <v>8</v>
      </c>
      <c r="D41" t="str">
        <f t="shared" si="10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>
        <f t="shared" si="10"/>
        <v>7.4779685483737498E-3</v>
      </c>
    </row>
    <row r="42" spans="1:9" x14ac:dyDescent="0.25">
      <c r="A42">
        <v>41</v>
      </c>
      <c r="B42">
        <v>2.7128842683150798E-3</v>
      </c>
      <c r="C42" t="s">
        <v>6</v>
      </c>
      <c r="D42" t="str">
        <f t="shared" si="10"/>
        <v/>
      </c>
      <c r="E42" t="str">
        <f t="shared" si="10"/>
        <v/>
      </c>
      <c r="F42" t="str">
        <f t="shared" si="10"/>
        <v/>
      </c>
      <c r="G42">
        <f t="shared" si="10"/>
        <v>2.7128842683150798E-3</v>
      </c>
      <c r="H42" t="str">
        <f t="shared" si="10"/>
        <v/>
      </c>
      <c r="I42" t="str">
        <f t="shared" si="10"/>
        <v/>
      </c>
    </row>
    <row r="43" spans="1:9" x14ac:dyDescent="0.25">
      <c r="A43">
        <v>42</v>
      </c>
      <c r="B43">
        <v>6.7417668636942304E-2</v>
      </c>
      <c r="C43" t="s">
        <v>5</v>
      </c>
      <c r="D43" t="str">
        <f t="shared" si="10"/>
        <v/>
      </c>
      <c r="E43" t="str">
        <f t="shared" si="10"/>
        <v/>
      </c>
      <c r="F43">
        <f t="shared" si="10"/>
        <v>6.7417668636942304E-2</v>
      </c>
      <c r="G43" t="str">
        <f t="shared" si="10"/>
        <v/>
      </c>
      <c r="H43" t="str">
        <f t="shared" si="10"/>
        <v/>
      </c>
      <c r="I43" t="str">
        <f t="shared" si="10"/>
        <v/>
      </c>
    </row>
    <row r="44" spans="1:9" x14ac:dyDescent="0.25">
      <c r="A44">
        <v>43</v>
      </c>
      <c r="B44">
        <v>8.1987653032905702E-4</v>
      </c>
      <c r="C44" t="s">
        <v>4</v>
      </c>
      <c r="D44" t="str">
        <f t="shared" si="10"/>
        <v/>
      </c>
      <c r="E44">
        <f t="shared" si="10"/>
        <v>8.1987653032905702E-4</v>
      </c>
      <c r="F44" t="str">
        <f t="shared" si="10"/>
        <v/>
      </c>
      <c r="G44" t="str">
        <f t="shared" si="10"/>
        <v/>
      </c>
      <c r="H44" t="str">
        <f t="shared" si="10"/>
        <v/>
      </c>
      <c r="I44" t="str">
        <f t="shared" si="10"/>
        <v/>
      </c>
    </row>
    <row r="45" spans="1:9" x14ac:dyDescent="0.25">
      <c r="A45">
        <v>44</v>
      </c>
      <c r="B45">
        <v>5.5646654404924395E-4</v>
      </c>
      <c r="C45" t="s">
        <v>8</v>
      </c>
      <c r="D45" t="str">
        <f t="shared" si="10"/>
        <v/>
      </c>
      <c r="E45" t="str">
        <f t="shared" si="10"/>
        <v/>
      </c>
      <c r="F45" t="str">
        <f t="shared" si="10"/>
        <v/>
      </c>
      <c r="G45" t="str">
        <f t="shared" si="10"/>
        <v/>
      </c>
      <c r="H45" t="str">
        <f t="shared" si="10"/>
        <v/>
      </c>
      <c r="I45">
        <f t="shared" si="10"/>
        <v>5.5646654404924395E-4</v>
      </c>
    </row>
    <row r="46" spans="1:9" x14ac:dyDescent="0.25">
      <c r="A46">
        <v>45</v>
      </c>
      <c r="B46">
        <v>4.6592790857767001E-4</v>
      </c>
      <c r="C46" t="s">
        <v>4</v>
      </c>
      <c r="D46" t="str">
        <f t="shared" si="10"/>
        <v/>
      </c>
      <c r="E46">
        <f t="shared" si="10"/>
        <v>4.6592790857767001E-4</v>
      </c>
      <c r="F46" t="str">
        <f t="shared" si="10"/>
        <v/>
      </c>
      <c r="G46" t="str">
        <f t="shared" si="10"/>
        <v/>
      </c>
      <c r="H46" t="str">
        <f t="shared" si="10"/>
        <v/>
      </c>
      <c r="I46" t="str">
        <f t="shared" si="10"/>
        <v/>
      </c>
    </row>
    <row r="47" spans="1:9" x14ac:dyDescent="0.25">
      <c r="A47">
        <v>46</v>
      </c>
      <c r="B47">
        <v>1.45994759566535E-2</v>
      </c>
      <c r="C47" t="s">
        <v>5</v>
      </c>
      <c r="D47" t="str">
        <f t="shared" si="10"/>
        <v/>
      </c>
      <c r="E47" t="str">
        <f t="shared" si="10"/>
        <v/>
      </c>
      <c r="F47">
        <f t="shared" si="10"/>
        <v>1.45994759566535E-2</v>
      </c>
      <c r="G47" t="str">
        <f t="shared" si="10"/>
        <v/>
      </c>
      <c r="H47" t="str">
        <f t="shared" si="10"/>
        <v/>
      </c>
      <c r="I47" t="str">
        <f t="shared" si="10"/>
        <v/>
      </c>
    </row>
    <row r="48" spans="1:9" x14ac:dyDescent="0.25">
      <c r="A48">
        <v>47</v>
      </c>
      <c r="B48">
        <v>2.8092227844692002E-3</v>
      </c>
      <c r="C48" t="s">
        <v>8</v>
      </c>
      <c r="D48" t="str">
        <f t="shared" si="10"/>
        <v/>
      </c>
      <c r="E48" t="str">
        <f t="shared" si="10"/>
        <v/>
      </c>
      <c r="F48" t="str">
        <f t="shared" si="10"/>
        <v/>
      </c>
      <c r="G48" t="str">
        <f t="shared" si="10"/>
        <v/>
      </c>
      <c r="H48" t="str">
        <f t="shared" si="10"/>
        <v/>
      </c>
      <c r="I48">
        <f t="shared" si="10"/>
        <v>2.8092227844692002E-3</v>
      </c>
    </row>
    <row r="49" spans="1:9" x14ac:dyDescent="0.25">
      <c r="A49">
        <v>48</v>
      </c>
      <c r="B49">
        <v>1.9929802497583799E-3</v>
      </c>
      <c r="C49" t="s">
        <v>4</v>
      </c>
      <c r="D49" t="str">
        <f t="shared" si="10"/>
        <v/>
      </c>
      <c r="E49">
        <f t="shared" si="10"/>
        <v>1.9929802497583799E-3</v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</row>
    <row r="50" spans="1:9" x14ac:dyDescent="0.25">
      <c r="A50">
        <v>49</v>
      </c>
      <c r="B50">
        <v>6.07855944818665E-3</v>
      </c>
      <c r="C50" t="s">
        <v>5</v>
      </c>
      <c r="D50" t="str">
        <f t="shared" ref="D50:I65" si="11">IF($C50=D$1,$B50, "")</f>
        <v/>
      </c>
      <c r="E50" t="str">
        <f t="shared" si="11"/>
        <v/>
      </c>
      <c r="F50">
        <f t="shared" si="11"/>
        <v>6.07855944818665E-3</v>
      </c>
      <c r="G50" t="str">
        <f t="shared" si="11"/>
        <v/>
      </c>
      <c r="H50" t="str">
        <f t="shared" si="11"/>
        <v/>
      </c>
      <c r="I50" t="str">
        <f t="shared" si="11"/>
        <v/>
      </c>
    </row>
    <row r="51" spans="1:9" x14ac:dyDescent="0.25">
      <c r="A51">
        <v>50</v>
      </c>
      <c r="B51">
        <v>3.8937730096502601E-2</v>
      </c>
      <c r="C51" t="s">
        <v>8</v>
      </c>
      <c r="D51" t="str">
        <f t="shared" si="11"/>
        <v/>
      </c>
      <c r="E51" t="str">
        <f t="shared" si="11"/>
        <v/>
      </c>
      <c r="F51" t="str">
        <f t="shared" si="11"/>
        <v/>
      </c>
      <c r="G51" t="str">
        <f t="shared" si="11"/>
        <v/>
      </c>
      <c r="H51" t="str">
        <f t="shared" si="11"/>
        <v/>
      </c>
      <c r="I51">
        <f t="shared" si="11"/>
        <v>3.8937730096502601E-2</v>
      </c>
    </row>
    <row r="52" spans="1:9" x14ac:dyDescent="0.25">
      <c r="A52">
        <v>51</v>
      </c>
      <c r="B52">
        <v>3.6316063886886402E-3</v>
      </c>
      <c r="C52" t="s">
        <v>4</v>
      </c>
      <c r="D52" t="str">
        <f t="shared" si="11"/>
        <v/>
      </c>
      <c r="E52">
        <f t="shared" si="11"/>
        <v>3.6316063886886402E-3</v>
      </c>
      <c r="F52" t="str">
        <f t="shared" si="11"/>
        <v/>
      </c>
      <c r="G52" t="str">
        <f t="shared" si="11"/>
        <v/>
      </c>
      <c r="H52" t="str">
        <f t="shared" si="11"/>
        <v/>
      </c>
      <c r="I52" t="str">
        <f t="shared" si="11"/>
        <v/>
      </c>
    </row>
    <row r="53" spans="1:9" x14ac:dyDescent="0.25">
      <c r="A53">
        <v>52</v>
      </c>
      <c r="B53">
        <v>6.4112045610850905E-4</v>
      </c>
      <c r="C53" t="s">
        <v>4</v>
      </c>
      <c r="D53" t="str">
        <f t="shared" si="11"/>
        <v/>
      </c>
      <c r="E53">
        <f t="shared" si="11"/>
        <v>6.4112045610850905E-4</v>
      </c>
      <c r="F53" t="str">
        <f t="shared" si="11"/>
        <v/>
      </c>
      <c r="G53" t="str">
        <f t="shared" si="11"/>
        <v/>
      </c>
      <c r="H53" t="str">
        <f t="shared" si="11"/>
        <v/>
      </c>
      <c r="I53" t="str">
        <f t="shared" si="11"/>
        <v/>
      </c>
    </row>
    <row r="54" spans="1:9" x14ac:dyDescent="0.25">
      <c r="A54">
        <v>53</v>
      </c>
      <c r="B54">
        <v>8.3635195089190095E-2</v>
      </c>
      <c r="C54" t="s">
        <v>3</v>
      </c>
      <c r="D54">
        <f t="shared" si="11"/>
        <v>8.3635195089190095E-2</v>
      </c>
      <c r="E54" t="str">
        <f t="shared" si="11"/>
        <v/>
      </c>
      <c r="F54" t="str">
        <f t="shared" si="11"/>
        <v/>
      </c>
      <c r="G54" t="str">
        <f t="shared" si="11"/>
        <v/>
      </c>
      <c r="H54" t="str">
        <f t="shared" si="11"/>
        <v/>
      </c>
      <c r="I54" t="str">
        <f t="shared" si="11"/>
        <v/>
      </c>
    </row>
    <row r="55" spans="1:9" x14ac:dyDescent="0.25">
      <c r="A55">
        <v>54</v>
      </c>
      <c r="B55">
        <v>3.4312131113632498E-4</v>
      </c>
      <c r="C55" t="s">
        <v>4</v>
      </c>
      <c r="D55" t="str">
        <f t="shared" si="11"/>
        <v/>
      </c>
      <c r="E55">
        <f t="shared" si="11"/>
        <v>3.4312131113632498E-4</v>
      </c>
      <c r="F55" t="str">
        <f t="shared" si="11"/>
        <v/>
      </c>
      <c r="G55" t="str">
        <f t="shared" si="11"/>
        <v/>
      </c>
      <c r="H55" t="str">
        <f t="shared" si="11"/>
        <v/>
      </c>
      <c r="I55" t="str">
        <f t="shared" si="11"/>
        <v/>
      </c>
    </row>
    <row r="56" spans="1:9" x14ac:dyDescent="0.25">
      <c r="A56">
        <v>55</v>
      </c>
      <c r="B56">
        <v>3.72800507098466E-2</v>
      </c>
      <c r="C56" t="s">
        <v>7</v>
      </c>
      <c r="D56" t="str">
        <f t="shared" si="11"/>
        <v/>
      </c>
      <c r="E56" t="str">
        <f t="shared" si="11"/>
        <v/>
      </c>
      <c r="F56" t="str">
        <f t="shared" si="11"/>
        <v/>
      </c>
      <c r="G56" t="str">
        <f t="shared" si="11"/>
        <v/>
      </c>
      <c r="H56">
        <f t="shared" si="11"/>
        <v>3.72800507098466E-2</v>
      </c>
      <c r="I56" t="str">
        <f t="shared" si="11"/>
        <v/>
      </c>
    </row>
    <row r="57" spans="1:9" x14ac:dyDescent="0.25">
      <c r="A57">
        <v>56</v>
      </c>
      <c r="B57">
        <v>2.2424294786235699E-2</v>
      </c>
      <c r="C57" t="s">
        <v>8</v>
      </c>
      <c r="D57" t="str">
        <f t="shared" si="11"/>
        <v/>
      </c>
      <c r="E57" t="str">
        <f t="shared" si="11"/>
        <v/>
      </c>
      <c r="F57" t="str">
        <f t="shared" si="11"/>
        <v/>
      </c>
      <c r="G57" t="str">
        <f t="shared" si="11"/>
        <v/>
      </c>
      <c r="H57" t="str">
        <f t="shared" si="11"/>
        <v/>
      </c>
      <c r="I57">
        <f t="shared" si="11"/>
        <v>2.2424294786235699E-2</v>
      </c>
    </row>
    <row r="58" spans="1:9" x14ac:dyDescent="0.25">
      <c r="A58">
        <v>57</v>
      </c>
      <c r="B58">
        <v>9.7416049061170996E-4</v>
      </c>
      <c r="C58" t="s">
        <v>4</v>
      </c>
      <c r="D58" t="str">
        <f t="shared" si="11"/>
        <v/>
      </c>
      <c r="E58">
        <f t="shared" si="11"/>
        <v>9.7416049061170996E-4</v>
      </c>
      <c r="F58" t="str">
        <f t="shared" si="11"/>
        <v/>
      </c>
      <c r="G58" t="str">
        <f t="shared" si="11"/>
        <v/>
      </c>
      <c r="H58" t="str">
        <f t="shared" si="11"/>
        <v/>
      </c>
      <c r="I58" t="str">
        <f t="shared" si="11"/>
        <v/>
      </c>
    </row>
    <row r="59" spans="1:9" x14ac:dyDescent="0.25">
      <c r="A59">
        <v>58</v>
      </c>
      <c r="B59">
        <v>3.5323082245936801E-3</v>
      </c>
      <c r="C59" t="s">
        <v>5</v>
      </c>
      <c r="D59" t="str">
        <f t="shared" si="11"/>
        <v/>
      </c>
      <c r="E59" t="str">
        <f t="shared" si="11"/>
        <v/>
      </c>
      <c r="F59">
        <f t="shared" si="11"/>
        <v>3.5323082245936801E-3</v>
      </c>
      <c r="G59" t="str">
        <f t="shared" si="11"/>
        <v/>
      </c>
      <c r="H59" t="str">
        <f t="shared" si="11"/>
        <v/>
      </c>
      <c r="I59" t="str">
        <f t="shared" si="11"/>
        <v/>
      </c>
    </row>
    <row r="60" spans="1:9" x14ac:dyDescent="0.25">
      <c r="A60">
        <v>59</v>
      </c>
      <c r="B60">
        <v>0.108101944595922</v>
      </c>
      <c r="C60" t="s">
        <v>3</v>
      </c>
      <c r="D60">
        <f t="shared" si="11"/>
        <v>0.108101944595922</v>
      </c>
      <c r="E60" t="str">
        <f t="shared" si="11"/>
        <v/>
      </c>
      <c r="F60" t="str">
        <f t="shared" si="11"/>
        <v/>
      </c>
      <c r="G60" t="str">
        <f t="shared" si="11"/>
        <v/>
      </c>
      <c r="H60" t="str">
        <f t="shared" si="11"/>
        <v/>
      </c>
      <c r="I60" t="str">
        <f t="shared" si="11"/>
        <v/>
      </c>
    </row>
    <row r="61" spans="1:9" x14ac:dyDescent="0.25">
      <c r="A61">
        <v>60</v>
      </c>
      <c r="B61">
        <v>2.7630114275669902E-3</v>
      </c>
      <c r="C61" t="s">
        <v>4</v>
      </c>
      <c r="D61" t="str">
        <f t="shared" si="11"/>
        <v/>
      </c>
      <c r="E61">
        <f t="shared" si="11"/>
        <v>2.7630114275669902E-3</v>
      </c>
      <c r="F61" t="str">
        <f t="shared" si="11"/>
        <v/>
      </c>
      <c r="G61" t="str">
        <f t="shared" si="11"/>
        <v/>
      </c>
      <c r="H61" t="str">
        <f t="shared" si="11"/>
        <v/>
      </c>
      <c r="I61" t="str">
        <f t="shared" si="11"/>
        <v/>
      </c>
    </row>
    <row r="62" spans="1:9" x14ac:dyDescent="0.25">
      <c r="A62">
        <v>61</v>
      </c>
      <c r="B62">
        <v>3.8756869407973703E-2</v>
      </c>
      <c r="C62" t="s">
        <v>7</v>
      </c>
      <c r="D62" t="str">
        <f t="shared" si="11"/>
        <v/>
      </c>
      <c r="E62" t="str">
        <f t="shared" si="11"/>
        <v/>
      </c>
      <c r="F62" t="str">
        <f t="shared" si="11"/>
        <v/>
      </c>
      <c r="G62" t="str">
        <f t="shared" si="11"/>
        <v/>
      </c>
      <c r="H62">
        <f t="shared" si="11"/>
        <v>3.8756869407973703E-2</v>
      </c>
      <c r="I62" t="str">
        <f t="shared" si="11"/>
        <v/>
      </c>
    </row>
    <row r="63" spans="1:9" x14ac:dyDescent="0.25">
      <c r="A63">
        <v>62</v>
      </c>
      <c r="B63">
        <v>3.1158197312553099E-3</v>
      </c>
      <c r="C63" t="s">
        <v>4</v>
      </c>
      <c r="D63" t="str">
        <f t="shared" si="11"/>
        <v/>
      </c>
      <c r="E63">
        <f t="shared" si="11"/>
        <v>3.1158197312553099E-3</v>
      </c>
      <c r="F63" t="str">
        <f t="shared" si="11"/>
        <v/>
      </c>
      <c r="G63" t="str">
        <f t="shared" si="11"/>
        <v/>
      </c>
      <c r="H63" t="str">
        <f t="shared" si="11"/>
        <v/>
      </c>
      <c r="I63" t="str">
        <f t="shared" si="11"/>
        <v/>
      </c>
    </row>
    <row r="64" spans="1:9" x14ac:dyDescent="0.25">
      <c r="A64">
        <v>63</v>
      </c>
      <c r="B64">
        <v>2.04466013825027E-4</v>
      </c>
      <c r="C64" t="s">
        <v>5</v>
      </c>
      <c r="D64" t="str">
        <f t="shared" si="11"/>
        <v/>
      </c>
      <c r="E64" t="str">
        <f t="shared" si="11"/>
        <v/>
      </c>
      <c r="F64">
        <f t="shared" si="11"/>
        <v>2.04466013825027E-4</v>
      </c>
      <c r="G64" t="str">
        <f t="shared" si="11"/>
        <v/>
      </c>
      <c r="H64" t="str">
        <f t="shared" si="11"/>
        <v/>
      </c>
      <c r="I64" t="str">
        <f t="shared" si="11"/>
        <v/>
      </c>
    </row>
    <row r="65" spans="1:9" x14ac:dyDescent="0.25">
      <c r="A65">
        <v>64</v>
      </c>
      <c r="B65">
        <v>4.5869709295426799E-3</v>
      </c>
      <c r="C65" t="s">
        <v>8</v>
      </c>
      <c r="D65" t="str">
        <f t="shared" si="11"/>
        <v/>
      </c>
      <c r="E65" t="str">
        <f t="shared" si="11"/>
        <v/>
      </c>
      <c r="F65" t="str">
        <f t="shared" si="11"/>
        <v/>
      </c>
      <c r="G65" t="str">
        <f t="shared" si="11"/>
        <v/>
      </c>
      <c r="H65" t="str">
        <f t="shared" si="11"/>
        <v/>
      </c>
      <c r="I65">
        <f t="shared" si="11"/>
        <v>4.5869709295426799E-3</v>
      </c>
    </row>
    <row r="66" spans="1:9" x14ac:dyDescent="0.25">
      <c r="A66">
        <v>65</v>
      </c>
      <c r="B66">
        <v>0.15782949773973001</v>
      </c>
      <c r="C66" t="s">
        <v>3</v>
      </c>
      <c r="D66">
        <f t="shared" ref="D66:I70" si="12">IF($C66=D$1,$B66, "")</f>
        <v>0.15782949773973001</v>
      </c>
      <c r="E66" t="str">
        <f t="shared" si="12"/>
        <v/>
      </c>
      <c r="F66" t="str">
        <f t="shared" si="12"/>
        <v/>
      </c>
      <c r="G66" t="str">
        <f t="shared" si="12"/>
        <v/>
      </c>
      <c r="H66" t="str">
        <f t="shared" si="12"/>
        <v/>
      </c>
      <c r="I66" t="str">
        <f t="shared" si="12"/>
        <v/>
      </c>
    </row>
    <row r="67" spans="1:9" x14ac:dyDescent="0.25">
      <c r="A67">
        <v>66</v>
      </c>
      <c r="B67">
        <v>2.40717807514633E-3</v>
      </c>
      <c r="C67" t="s">
        <v>8</v>
      </c>
      <c r="D67" t="str">
        <f t="shared" si="12"/>
        <v/>
      </c>
      <c r="E67" t="str">
        <f t="shared" si="12"/>
        <v/>
      </c>
      <c r="F67" t="str">
        <f t="shared" si="12"/>
        <v/>
      </c>
      <c r="G67" t="str">
        <f t="shared" si="12"/>
        <v/>
      </c>
      <c r="H67" t="str">
        <f t="shared" si="12"/>
        <v/>
      </c>
      <c r="I67">
        <f t="shared" si="12"/>
        <v>2.40717807514633E-3</v>
      </c>
    </row>
    <row r="68" spans="1:9" x14ac:dyDescent="0.25">
      <c r="A68">
        <v>67</v>
      </c>
      <c r="B68">
        <v>3.4547309850461598E-4</v>
      </c>
      <c r="C68" t="s">
        <v>4</v>
      </c>
      <c r="D68" t="str">
        <f t="shared" si="12"/>
        <v/>
      </c>
      <c r="E68">
        <f t="shared" si="12"/>
        <v>3.4547309850461598E-4</v>
      </c>
      <c r="F68" t="str">
        <f t="shared" si="12"/>
        <v/>
      </c>
      <c r="G68" t="str">
        <f t="shared" si="12"/>
        <v/>
      </c>
      <c r="H68" t="str">
        <f t="shared" si="12"/>
        <v/>
      </c>
      <c r="I68" t="str">
        <f t="shared" si="12"/>
        <v/>
      </c>
    </row>
    <row r="69" spans="1:9" x14ac:dyDescent="0.25">
      <c r="A69">
        <v>68</v>
      </c>
      <c r="B69">
        <v>3.3369851008771198E-4</v>
      </c>
      <c r="C69" t="s">
        <v>4</v>
      </c>
      <c r="D69" t="str">
        <f t="shared" si="12"/>
        <v/>
      </c>
      <c r="E69">
        <f t="shared" si="12"/>
        <v>3.3369851008771198E-4</v>
      </c>
      <c r="F69" t="str">
        <f t="shared" si="12"/>
        <v/>
      </c>
      <c r="G69" t="str">
        <f t="shared" si="12"/>
        <v/>
      </c>
      <c r="H69" t="str">
        <f t="shared" si="12"/>
        <v/>
      </c>
      <c r="I69" t="str">
        <f t="shared" si="12"/>
        <v/>
      </c>
    </row>
    <row r="70" spans="1:9" x14ac:dyDescent="0.25">
      <c r="A70">
        <v>69</v>
      </c>
      <c r="B70">
        <v>5.8401889189139498E-3</v>
      </c>
      <c r="C70" t="s">
        <v>8</v>
      </c>
      <c r="D70" t="str">
        <f t="shared" si="12"/>
        <v/>
      </c>
      <c r="E70" t="str">
        <f t="shared" si="12"/>
        <v/>
      </c>
      <c r="F70" t="str">
        <f t="shared" si="12"/>
        <v/>
      </c>
      <c r="G70" t="str">
        <f t="shared" si="12"/>
        <v/>
      </c>
      <c r="H70" t="str">
        <f t="shared" si="12"/>
        <v/>
      </c>
      <c r="I70">
        <f t="shared" si="12"/>
        <v>5.8401889189139498E-3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E1" zoomScale="55" zoomScaleNormal="55" zoomScalePageLayoutView="55" workbookViewId="0">
      <selection activeCell="L4" sqref="L4"/>
    </sheetView>
  </sheetViews>
  <sheetFormatPr defaultColWidth="8.85546875" defaultRowHeight="15" x14ac:dyDescent="0.25"/>
  <cols>
    <col min="2" max="2" width="27.140625" bestFit="1" customWidth="1"/>
    <col min="3" max="3" width="9.140625"/>
    <col min="4" max="9" width="16" bestFit="1" customWidth="1"/>
    <col min="10" max="10" width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>
        <v>1</v>
      </c>
      <c r="B2">
        <v>774</v>
      </c>
      <c r="C2" t="s">
        <v>4</v>
      </c>
      <c r="D2" t="str">
        <f t="shared" ref="D2:I17" si="0">IF($C2=D$1,$B2, "")</f>
        <v/>
      </c>
      <c r="E2">
        <f t="shared" si="0"/>
        <v>774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">
        <v>191</v>
      </c>
      <c r="K2">
        <v>500</v>
      </c>
      <c r="L2">
        <f t="shared" ref="L2:Q2" si="1">COUNTIF(D$2:D$200,"&lt;"&amp;$K2)</f>
        <v>1</v>
      </c>
      <c r="M2">
        <f t="shared" si="1"/>
        <v>20</v>
      </c>
      <c r="N2">
        <f t="shared" si="1"/>
        <v>2</v>
      </c>
      <c r="O2">
        <f t="shared" si="1"/>
        <v>1</v>
      </c>
      <c r="P2">
        <f t="shared" si="1"/>
        <v>0</v>
      </c>
      <c r="Q2">
        <f t="shared" si="1"/>
        <v>3</v>
      </c>
    </row>
    <row r="3" spans="1:17" x14ac:dyDescent="0.25">
      <c r="A3">
        <v>2</v>
      </c>
      <c r="B3">
        <v>196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196</v>
      </c>
      <c r="K3">
        <v>1000</v>
      </c>
      <c r="L3">
        <f t="shared" ref="L3:Q3" si="2">COUNTIFS(D$2:D$200, "&lt;"&amp;$K3, D$2:D$200, "&gt;"&amp;$K2)</f>
        <v>1</v>
      </c>
      <c r="M3">
        <f t="shared" si="2"/>
        <v>3</v>
      </c>
      <c r="N3">
        <f t="shared" si="2"/>
        <v>1</v>
      </c>
      <c r="O3">
        <f t="shared" si="2"/>
        <v>0</v>
      </c>
      <c r="P3">
        <f t="shared" si="2"/>
        <v>0</v>
      </c>
      <c r="Q3">
        <f t="shared" si="2"/>
        <v>3</v>
      </c>
    </row>
    <row r="4" spans="1:17" x14ac:dyDescent="0.25">
      <c r="A4">
        <v>3</v>
      </c>
      <c r="B4">
        <v>730</v>
      </c>
      <c r="C4" t="s">
        <v>3</v>
      </c>
      <c r="D4">
        <f t="shared" si="0"/>
        <v>730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K4">
        <v>1500</v>
      </c>
      <c r="L4">
        <f t="shared" ref="L4:L10" si="3">COUNTIFS(D$2:D$200, "&lt;"&amp;$K4, D$2:D$200, "&gt;"&amp;$K3)</f>
        <v>0</v>
      </c>
      <c r="M4">
        <f t="shared" ref="M4:Q10" si="4">COUNTIFS(E$2:E$200, "&lt;"&amp;$K4, E$2:E$200, "&gt;"&amp;$K3)</f>
        <v>3</v>
      </c>
      <c r="N4">
        <f t="shared" si="4"/>
        <v>0</v>
      </c>
      <c r="O4">
        <f t="shared" si="4"/>
        <v>0</v>
      </c>
      <c r="P4">
        <f t="shared" si="4"/>
        <v>1</v>
      </c>
      <c r="Q4">
        <f t="shared" si="4"/>
        <v>5</v>
      </c>
    </row>
    <row r="5" spans="1:17" x14ac:dyDescent="0.25">
      <c r="A5">
        <v>4</v>
      </c>
      <c r="B5">
        <v>273</v>
      </c>
      <c r="C5" t="s">
        <v>4</v>
      </c>
      <c r="D5" t="str">
        <f t="shared" si="0"/>
        <v/>
      </c>
      <c r="E5">
        <f t="shared" si="0"/>
        <v>273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K5">
        <v>2000</v>
      </c>
      <c r="L5">
        <f t="shared" si="3"/>
        <v>1</v>
      </c>
      <c r="M5">
        <f t="shared" si="4"/>
        <v>2</v>
      </c>
      <c r="N5">
        <f t="shared" si="4"/>
        <v>1</v>
      </c>
      <c r="O5">
        <f t="shared" si="4"/>
        <v>1</v>
      </c>
      <c r="P5">
        <f t="shared" si="4"/>
        <v>0</v>
      </c>
      <c r="Q5">
        <f t="shared" si="4"/>
        <v>0</v>
      </c>
    </row>
    <row r="6" spans="1:17" x14ac:dyDescent="0.25">
      <c r="A6">
        <v>5</v>
      </c>
      <c r="B6">
        <v>8625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8625</v>
      </c>
      <c r="I6" t="str">
        <f t="shared" si="0"/>
        <v/>
      </c>
      <c r="K6">
        <v>2500</v>
      </c>
      <c r="L6">
        <f t="shared" si="3"/>
        <v>0</v>
      </c>
      <c r="M6">
        <f t="shared" si="4"/>
        <v>0</v>
      </c>
      <c r="N6">
        <f t="shared" si="4"/>
        <v>1</v>
      </c>
      <c r="O6">
        <f t="shared" si="4"/>
        <v>0</v>
      </c>
      <c r="P6">
        <f t="shared" si="4"/>
        <v>0</v>
      </c>
      <c r="Q6">
        <f t="shared" si="4"/>
        <v>1</v>
      </c>
    </row>
    <row r="7" spans="1:17" x14ac:dyDescent="0.25">
      <c r="A7">
        <v>6</v>
      </c>
      <c r="B7">
        <v>2927</v>
      </c>
      <c r="C7" t="s">
        <v>4</v>
      </c>
      <c r="D7" t="str">
        <f t="shared" si="0"/>
        <v/>
      </c>
      <c r="E7">
        <f t="shared" si="0"/>
        <v>2927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K7">
        <v>3000</v>
      </c>
      <c r="L7">
        <f t="shared" si="3"/>
        <v>0</v>
      </c>
      <c r="M7">
        <f t="shared" si="4"/>
        <v>1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</row>
    <row r="8" spans="1:17" x14ac:dyDescent="0.25">
      <c r="A8">
        <v>7</v>
      </c>
      <c r="B8">
        <v>498</v>
      </c>
      <c r="C8" t="s">
        <v>4</v>
      </c>
      <c r="D8" t="str">
        <f t="shared" si="0"/>
        <v/>
      </c>
      <c r="E8">
        <f t="shared" si="0"/>
        <v>498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K8">
        <v>3500</v>
      </c>
      <c r="L8">
        <f t="shared" si="3"/>
        <v>0</v>
      </c>
      <c r="M8">
        <f t="shared" si="4"/>
        <v>1</v>
      </c>
      <c r="N8">
        <f t="shared" si="4"/>
        <v>0</v>
      </c>
      <c r="O8">
        <f t="shared" si="4"/>
        <v>0</v>
      </c>
      <c r="P8">
        <f t="shared" si="4"/>
        <v>1</v>
      </c>
      <c r="Q8">
        <f t="shared" si="4"/>
        <v>2</v>
      </c>
    </row>
    <row r="9" spans="1:17" x14ac:dyDescent="0.25">
      <c r="A9">
        <v>8</v>
      </c>
      <c r="B9">
        <v>215</v>
      </c>
      <c r="C9" t="s">
        <v>4</v>
      </c>
      <c r="D9" t="str">
        <f t="shared" si="0"/>
        <v/>
      </c>
      <c r="E9">
        <f t="shared" si="0"/>
        <v>215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K9">
        <v>4000</v>
      </c>
      <c r="L9">
        <f t="shared" si="3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</row>
    <row r="10" spans="1:17" x14ac:dyDescent="0.25">
      <c r="A10">
        <v>9</v>
      </c>
      <c r="B10">
        <v>3377</v>
      </c>
      <c r="C10" t="s">
        <v>4</v>
      </c>
      <c r="D10" t="str">
        <f t="shared" si="0"/>
        <v/>
      </c>
      <c r="E10">
        <f t="shared" si="0"/>
        <v>3377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K10">
        <v>4500</v>
      </c>
      <c r="L10">
        <f t="shared" si="3"/>
        <v>0</v>
      </c>
      <c r="M10">
        <f t="shared" si="4"/>
        <v>0</v>
      </c>
      <c r="N10">
        <f t="shared" si="4"/>
        <v>1</v>
      </c>
      <c r="O10">
        <f t="shared" si="4"/>
        <v>0</v>
      </c>
      <c r="P10">
        <f t="shared" si="4"/>
        <v>0</v>
      </c>
      <c r="Q10">
        <f t="shared" si="4"/>
        <v>0</v>
      </c>
    </row>
    <row r="11" spans="1:17" x14ac:dyDescent="0.25">
      <c r="A11">
        <v>10</v>
      </c>
      <c r="B11">
        <v>5690</v>
      </c>
      <c r="C11" t="s">
        <v>3</v>
      </c>
      <c r="D11">
        <f t="shared" si="0"/>
        <v>5690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K11">
        <v>5000</v>
      </c>
      <c r="L11">
        <f t="shared" ref="L11:Q11" si="5">COUNTIFS(D$2:D$200, "&lt;="&amp;$K11, D$2:D$200, "&gt;"&amp;$K10)</f>
        <v>1</v>
      </c>
      <c r="M11">
        <f t="shared" si="5"/>
        <v>0</v>
      </c>
      <c r="N11">
        <f t="shared" si="5"/>
        <v>1</v>
      </c>
      <c r="O11">
        <f t="shared" si="5"/>
        <v>0</v>
      </c>
      <c r="P11">
        <f t="shared" si="5"/>
        <v>1</v>
      </c>
      <c r="Q11">
        <f t="shared" si="5"/>
        <v>1</v>
      </c>
    </row>
    <row r="12" spans="1:17" x14ac:dyDescent="0.25">
      <c r="A12">
        <v>11</v>
      </c>
      <c r="B12">
        <v>1281</v>
      </c>
      <c r="C12" t="s">
        <v>8</v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>
        <f t="shared" si="0"/>
        <v>1281</v>
      </c>
      <c r="K12" t="s">
        <v>190</v>
      </c>
      <c r="L12">
        <f t="shared" ref="L12:Q12" si="6">COUNTIFS(D$2:D$200,  "&gt;"&amp;$K11)</f>
        <v>4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2</v>
      </c>
      <c r="Q12">
        <f t="shared" si="6"/>
        <v>2</v>
      </c>
    </row>
    <row r="13" spans="1:17" x14ac:dyDescent="0.25">
      <c r="A13">
        <v>12</v>
      </c>
      <c r="B13">
        <v>212</v>
      </c>
      <c r="C13" t="s">
        <v>4</v>
      </c>
      <c r="D13" t="str">
        <f t="shared" si="0"/>
        <v/>
      </c>
      <c r="E13">
        <f t="shared" si="0"/>
        <v>212</v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L13">
        <f>SUM(L2:L12)</f>
        <v>8</v>
      </c>
      <c r="M13">
        <f t="shared" ref="M13:Q13" si="7">SUM(M2:M12)</f>
        <v>30</v>
      </c>
      <c r="N13">
        <f t="shared" si="7"/>
        <v>7</v>
      </c>
      <c r="O13">
        <f t="shared" si="7"/>
        <v>2</v>
      </c>
      <c r="P13">
        <f t="shared" si="7"/>
        <v>5</v>
      </c>
      <c r="Q13">
        <f t="shared" si="7"/>
        <v>17</v>
      </c>
    </row>
    <row r="14" spans="1:17" x14ac:dyDescent="0.25">
      <c r="A14">
        <v>13</v>
      </c>
      <c r="B14">
        <v>221</v>
      </c>
      <c r="C14" t="s">
        <v>4</v>
      </c>
      <c r="D14" t="str">
        <f t="shared" si="0"/>
        <v/>
      </c>
      <c r="E14">
        <f t="shared" si="0"/>
        <v>221</v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</row>
    <row r="15" spans="1:17" x14ac:dyDescent="0.25">
      <c r="A15">
        <v>14</v>
      </c>
      <c r="B15">
        <v>277</v>
      </c>
      <c r="C15" t="s">
        <v>4</v>
      </c>
      <c r="D15" t="str">
        <f t="shared" si="0"/>
        <v/>
      </c>
      <c r="E15">
        <f t="shared" si="0"/>
        <v>277</v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L15">
        <v>8</v>
      </c>
      <c r="M15">
        <v>30</v>
      </c>
      <c r="N15">
        <v>7</v>
      </c>
      <c r="O15">
        <v>2</v>
      </c>
      <c r="P15">
        <v>5</v>
      </c>
      <c r="Q15">
        <v>17</v>
      </c>
    </row>
    <row r="16" spans="1:17" x14ac:dyDescent="0.25">
      <c r="A16">
        <v>15</v>
      </c>
      <c r="B16">
        <v>4867</v>
      </c>
      <c r="C16" t="s">
        <v>3</v>
      </c>
      <c r="D16">
        <f t="shared" si="0"/>
        <v>4867</v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</row>
    <row r="17" spans="1:17" x14ac:dyDescent="0.25">
      <c r="A17">
        <v>16</v>
      </c>
      <c r="B17">
        <v>37</v>
      </c>
      <c r="C17" t="s">
        <v>4</v>
      </c>
      <c r="D17" t="str">
        <f t="shared" si="0"/>
        <v/>
      </c>
      <c r="E17">
        <f t="shared" si="0"/>
        <v>37</v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L17">
        <f>L13-L15</f>
        <v>0</v>
      </c>
      <c r="M17">
        <f t="shared" ref="M17:Q17" si="8">M13-M15</f>
        <v>0</v>
      </c>
      <c r="N17">
        <f t="shared" si="8"/>
        <v>0</v>
      </c>
      <c r="O17">
        <f t="shared" si="8"/>
        <v>0</v>
      </c>
      <c r="P17">
        <f t="shared" si="8"/>
        <v>0</v>
      </c>
      <c r="Q17">
        <f t="shared" si="8"/>
        <v>0</v>
      </c>
    </row>
    <row r="18" spans="1:17" x14ac:dyDescent="0.25">
      <c r="A18">
        <v>17</v>
      </c>
      <c r="B18">
        <v>4277</v>
      </c>
      <c r="C18" t="s">
        <v>5</v>
      </c>
      <c r="D18" t="str">
        <f t="shared" ref="D18:I33" si="9">IF($C18=D$1,$B18, "")</f>
        <v/>
      </c>
      <c r="E18" t="str">
        <f t="shared" si="9"/>
        <v/>
      </c>
      <c r="F18">
        <f t="shared" si="9"/>
        <v>4277</v>
      </c>
      <c r="G18" t="str">
        <f t="shared" si="9"/>
        <v/>
      </c>
      <c r="H18" t="str">
        <f t="shared" si="9"/>
        <v/>
      </c>
      <c r="I18" t="str">
        <f t="shared" si="9"/>
        <v/>
      </c>
    </row>
    <row r="19" spans="1:17" x14ac:dyDescent="0.25">
      <c r="A19">
        <v>18</v>
      </c>
      <c r="B19">
        <v>559</v>
      </c>
      <c r="C19" t="s">
        <v>8</v>
      </c>
      <c r="D19" t="str">
        <f t="shared" si="9"/>
        <v/>
      </c>
      <c r="E19" t="str">
        <f t="shared" si="9"/>
        <v/>
      </c>
      <c r="F19" t="str">
        <f t="shared" si="9"/>
        <v/>
      </c>
      <c r="G19" t="str">
        <f t="shared" si="9"/>
        <v/>
      </c>
      <c r="H19" t="str">
        <f t="shared" si="9"/>
        <v/>
      </c>
      <c r="I19">
        <f t="shared" si="9"/>
        <v>559</v>
      </c>
    </row>
    <row r="20" spans="1:17" x14ac:dyDescent="0.25">
      <c r="A20">
        <v>19</v>
      </c>
      <c r="B20">
        <v>1563</v>
      </c>
      <c r="C20" t="s">
        <v>3</v>
      </c>
      <c r="D20">
        <f t="shared" si="9"/>
        <v>1563</v>
      </c>
      <c r="E20" t="str">
        <f t="shared" si="9"/>
        <v/>
      </c>
      <c r="F20" t="str">
        <f t="shared" si="9"/>
        <v/>
      </c>
      <c r="G20" t="str">
        <f t="shared" si="9"/>
        <v/>
      </c>
      <c r="H20" t="str">
        <f t="shared" si="9"/>
        <v/>
      </c>
      <c r="I20" t="str">
        <f t="shared" si="9"/>
        <v/>
      </c>
    </row>
    <row r="21" spans="1:17" x14ac:dyDescent="0.25">
      <c r="A21">
        <v>20</v>
      </c>
      <c r="B21">
        <v>216</v>
      </c>
      <c r="C21" t="s">
        <v>4</v>
      </c>
      <c r="D21" t="str">
        <f t="shared" si="9"/>
        <v/>
      </c>
      <c r="E21">
        <f t="shared" si="9"/>
        <v>216</v>
      </c>
      <c r="F21" t="str">
        <f t="shared" si="9"/>
        <v/>
      </c>
      <c r="G21" t="str">
        <f t="shared" si="9"/>
        <v/>
      </c>
      <c r="H21" t="str">
        <f t="shared" si="9"/>
        <v/>
      </c>
      <c r="I21" t="str">
        <f t="shared" si="9"/>
        <v/>
      </c>
    </row>
    <row r="22" spans="1:17" x14ac:dyDescent="0.25">
      <c r="A22">
        <v>21</v>
      </c>
      <c r="B22">
        <v>1036</v>
      </c>
      <c r="C22" t="s">
        <v>4</v>
      </c>
      <c r="D22" t="str">
        <f t="shared" si="9"/>
        <v/>
      </c>
      <c r="E22">
        <f t="shared" si="9"/>
        <v>1036</v>
      </c>
      <c r="F22" t="str">
        <f t="shared" si="9"/>
        <v/>
      </c>
      <c r="G22" t="str">
        <f t="shared" si="9"/>
        <v/>
      </c>
      <c r="H22" t="str">
        <f t="shared" si="9"/>
        <v/>
      </c>
      <c r="I22" t="str">
        <f t="shared" si="9"/>
        <v/>
      </c>
    </row>
    <row r="23" spans="1:17" x14ac:dyDescent="0.25">
      <c r="A23">
        <v>22</v>
      </c>
      <c r="B23">
        <v>216</v>
      </c>
      <c r="C23" t="s">
        <v>4</v>
      </c>
      <c r="D23" t="str">
        <f t="shared" si="9"/>
        <v/>
      </c>
      <c r="E23">
        <f t="shared" si="9"/>
        <v>216</v>
      </c>
      <c r="F23" t="str">
        <f t="shared" si="9"/>
        <v/>
      </c>
      <c r="G23" t="str">
        <f t="shared" si="9"/>
        <v/>
      </c>
      <c r="H23" t="str">
        <f t="shared" si="9"/>
        <v/>
      </c>
      <c r="I23" t="str">
        <f t="shared" si="9"/>
        <v/>
      </c>
    </row>
    <row r="24" spans="1:17" x14ac:dyDescent="0.25">
      <c r="A24">
        <v>23</v>
      </c>
      <c r="B24">
        <v>1182</v>
      </c>
      <c r="C24" t="s">
        <v>8</v>
      </c>
      <c r="D24" t="str">
        <f t="shared" si="9"/>
        <v/>
      </c>
      <c r="E24" t="str">
        <f t="shared" si="9"/>
        <v/>
      </c>
      <c r="F24" t="str">
        <f t="shared" si="9"/>
        <v/>
      </c>
      <c r="G24" t="str">
        <f t="shared" si="9"/>
        <v/>
      </c>
      <c r="H24" t="str">
        <f t="shared" si="9"/>
        <v/>
      </c>
      <c r="I24">
        <f t="shared" si="9"/>
        <v>1182</v>
      </c>
    </row>
    <row r="25" spans="1:17" x14ac:dyDescent="0.25">
      <c r="A25">
        <v>24</v>
      </c>
      <c r="B25">
        <v>120</v>
      </c>
      <c r="C25" t="s">
        <v>4</v>
      </c>
      <c r="D25" t="str">
        <f t="shared" si="9"/>
        <v/>
      </c>
      <c r="E25">
        <f t="shared" si="9"/>
        <v>120</v>
      </c>
      <c r="F25" t="str">
        <f t="shared" si="9"/>
        <v/>
      </c>
      <c r="G25" t="str">
        <f t="shared" si="9"/>
        <v/>
      </c>
      <c r="H25" t="str">
        <f t="shared" si="9"/>
        <v/>
      </c>
      <c r="I25" t="str">
        <f t="shared" si="9"/>
        <v/>
      </c>
    </row>
    <row r="26" spans="1:17" x14ac:dyDescent="0.25">
      <c r="A26">
        <v>25</v>
      </c>
      <c r="B26">
        <v>304</v>
      </c>
      <c r="C26" t="s">
        <v>4</v>
      </c>
      <c r="D26" t="str">
        <f t="shared" si="9"/>
        <v/>
      </c>
      <c r="E26">
        <f t="shared" si="9"/>
        <v>304</v>
      </c>
      <c r="F26" t="str">
        <f t="shared" si="9"/>
        <v/>
      </c>
      <c r="G26" t="str">
        <f t="shared" si="9"/>
        <v/>
      </c>
      <c r="H26" t="str">
        <f t="shared" si="9"/>
        <v/>
      </c>
      <c r="I26" t="str">
        <f t="shared" si="9"/>
        <v/>
      </c>
    </row>
    <row r="27" spans="1:17" x14ac:dyDescent="0.25">
      <c r="A27">
        <v>26</v>
      </c>
      <c r="B27">
        <v>267</v>
      </c>
      <c r="C27" t="s">
        <v>4</v>
      </c>
      <c r="D27" t="str">
        <f t="shared" si="9"/>
        <v/>
      </c>
      <c r="E27">
        <f t="shared" si="9"/>
        <v>267</v>
      </c>
      <c r="F27" t="str">
        <f t="shared" si="9"/>
        <v/>
      </c>
      <c r="G27" t="str">
        <f t="shared" si="9"/>
        <v/>
      </c>
      <c r="H27" t="str">
        <f t="shared" si="9"/>
        <v/>
      </c>
      <c r="I27" t="str">
        <f t="shared" si="9"/>
        <v/>
      </c>
    </row>
    <row r="28" spans="1:17" x14ac:dyDescent="0.25">
      <c r="A28">
        <v>27</v>
      </c>
      <c r="B28">
        <v>261</v>
      </c>
      <c r="C28" t="s">
        <v>8</v>
      </c>
      <c r="D28" t="str">
        <f t="shared" si="9"/>
        <v/>
      </c>
      <c r="E28" t="str">
        <f t="shared" si="9"/>
        <v/>
      </c>
      <c r="F28" t="str">
        <f t="shared" si="9"/>
        <v/>
      </c>
      <c r="G28" t="str">
        <f t="shared" si="9"/>
        <v/>
      </c>
      <c r="H28" t="str">
        <f t="shared" si="9"/>
        <v/>
      </c>
      <c r="I28">
        <f t="shared" si="9"/>
        <v>261</v>
      </c>
    </row>
    <row r="29" spans="1:17" x14ac:dyDescent="0.25">
      <c r="A29">
        <v>28</v>
      </c>
      <c r="B29">
        <v>216</v>
      </c>
      <c r="C29" t="s">
        <v>4</v>
      </c>
      <c r="D29" t="str">
        <f t="shared" si="9"/>
        <v/>
      </c>
      <c r="E29">
        <f t="shared" si="9"/>
        <v>216</v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</row>
    <row r="30" spans="1:17" x14ac:dyDescent="0.25">
      <c r="A30">
        <v>29</v>
      </c>
      <c r="B30">
        <v>4522</v>
      </c>
      <c r="C30" t="s">
        <v>8</v>
      </c>
      <c r="D30" t="str">
        <f t="shared" si="9"/>
        <v/>
      </c>
      <c r="E30" t="str">
        <f t="shared" si="9"/>
        <v/>
      </c>
      <c r="F30" t="str">
        <f t="shared" si="9"/>
        <v/>
      </c>
      <c r="G30" t="str">
        <f t="shared" si="9"/>
        <v/>
      </c>
      <c r="H30" t="str">
        <f t="shared" si="9"/>
        <v/>
      </c>
      <c r="I30">
        <f t="shared" si="9"/>
        <v>4522</v>
      </c>
    </row>
    <row r="31" spans="1:17" x14ac:dyDescent="0.25">
      <c r="A31">
        <v>30</v>
      </c>
      <c r="B31">
        <v>427</v>
      </c>
      <c r="C31" t="s">
        <v>8</v>
      </c>
      <c r="D31" t="str">
        <f t="shared" si="9"/>
        <v/>
      </c>
      <c r="E31" t="str">
        <f t="shared" si="9"/>
        <v/>
      </c>
      <c r="F31" t="str">
        <f t="shared" si="9"/>
        <v/>
      </c>
      <c r="G31" t="str">
        <f t="shared" si="9"/>
        <v/>
      </c>
      <c r="H31" t="str">
        <f t="shared" si="9"/>
        <v/>
      </c>
      <c r="I31">
        <f t="shared" si="9"/>
        <v>427</v>
      </c>
    </row>
    <row r="32" spans="1:17" x14ac:dyDescent="0.25">
      <c r="A32">
        <v>31</v>
      </c>
      <c r="B32">
        <v>305</v>
      </c>
      <c r="C32" t="s">
        <v>4</v>
      </c>
      <c r="D32" t="str">
        <f t="shared" si="9"/>
        <v/>
      </c>
      <c r="E32">
        <f t="shared" si="9"/>
        <v>305</v>
      </c>
      <c r="F32" t="str">
        <f t="shared" si="9"/>
        <v/>
      </c>
      <c r="G32" t="str">
        <f t="shared" si="9"/>
        <v/>
      </c>
      <c r="H32" t="str">
        <f t="shared" si="9"/>
        <v/>
      </c>
      <c r="I32" t="str">
        <f t="shared" si="9"/>
        <v/>
      </c>
    </row>
    <row r="33" spans="1:9" x14ac:dyDescent="0.25">
      <c r="A33">
        <v>32</v>
      </c>
      <c r="B33">
        <v>132</v>
      </c>
      <c r="C33" t="s">
        <v>3</v>
      </c>
      <c r="D33">
        <f t="shared" si="9"/>
        <v>132</v>
      </c>
      <c r="E33" t="str">
        <f t="shared" si="9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</row>
    <row r="34" spans="1:9" x14ac:dyDescent="0.25">
      <c r="A34">
        <v>33</v>
      </c>
      <c r="B34">
        <v>5541</v>
      </c>
      <c r="C34" t="s">
        <v>7</v>
      </c>
      <c r="D34" t="str">
        <f t="shared" ref="D34:I49" si="10">IF($C34=D$1,$B34, "")</f>
        <v/>
      </c>
      <c r="E34" t="str">
        <f t="shared" si="10"/>
        <v/>
      </c>
      <c r="F34" t="str">
        <f t="shared" si="10"/>
        <v/>
      </c>
      <c r="G34" t="str">
        <f t="shared" si="10"/>
        <v/>
      </c>
      <c r="H34">
        <f t="shared" si="10"/>
        <v>5541</v>
      </c>
      <c r="I34" t="str">
        <f t="shared" si="10"/>
        <v/>
      </c>
    </row>
    <row r="35" spans="1:9" x14ac:dyDescent="0.25">
      <c r="A35">
        <v>34</v>
      </c>
      <c r="B35">
        <v>2107</v>
      </c>
      <c r="C35" t="s">
        <v>5</v>
      </c>
      <c r="D35" t="str">
        <f t="shared" si="10"/>
        <v/>
      </c>
      <c r="E35" t="str">
        <f t="shared" si="10"/>
        <v/>
      </c>
      <c r="F35">
        <f t="shared" si="10"/>
        <v>2107</v>
      </c>
      <c r="G35" t="str">
        <f t="shared" si="10"/>
        <v/>
      </c>
      <c r="H35" t="str">
        <f t="shared" si="10"/>
        <v/>
      </c>
      <c r="I35" t="str">
        <f t="shared" si="10"/>
        <v/>
      </c>
    </row>
    <row r="36" spans="1:9" x14ac:dyDescent="0.25">
      <c r="A36">
        <v>35</v>
      </c>
      <c r="B36">
        <v>1359</v>
      </c>
      <c r="C36" t="s">
        <v>7</v>
      </c>
      <c r="D36" t="str">
        <f t="shared" si="10"/>
        <v/>
      </c>
      <c r="E36" t="str">
        <f t="shared" si="10"/>
        <v/>
      </c>
      <c r="F36" t="str">
        <f t="shared" si="10"/>
        <v/>
      </c>
      <c r="G36" t="str">
        <f t="shared" si="10"/>
        <v/>
      </c>
      <c r="H36">
        <f t="shared" si="10"/>
        <v>1359</v>
      </c>
      <c r="I36" t="str">
        <f t="shared" si="10"/>
        <v/>
      </c>
    </row>
    <row r="37" spans="1:9" x14ac:dyDescent="0.25">
      <c r="A37">
        <v>36</v>
      </c>
      <c r="B37">
        <v>5850</v>
      </c>
      <c r="C37" t="s">
        <v>8</v>
      </c>
      <c r="D37" t="str">
        <f t="shared" si="10"/>
        <v/>
      </c>
      <c r="E37" t="str">
        <f t="shared" si="10"/>
        <v/>
      </c>
      <c r="F37" t="str">
        <f t="shared" si="10"/>
        <v/>
      </c>
      <c r="G37" t="str">
        <f t="shared" si="10"/>
        <v/>
      </c>
      <c r="H37" t="str">
        <f t="shared" si="10"/>
        <v/>
      </c>
      <c r="I37">
        <f t="shared" si="10"/>
        <v>5850</v>
      </c>
    </row>
    <row r="38" spans="1:9" x14ac:dyDescent="0.25">
      <c r="A38">
        <v>37</v>
      </c>
      <c r="B38">
        <v>1230</v>
      </c>
      <c r="C38" t="s">
        <v>8</v>
      </c>
      <c r="D38" t="str">
        <f t="shared" si="10"/>
        <v/>
      </c>
      <c r="E38" t="str">
        <f t="shared" si="10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>
        <f t="shared" si="10"/>
        <v>1230</v>
      </c>
    </row>
    <row r="39" spans="1:9" x14ac:dyDescent="0.25">
      <c r="A39">
        <v>38</v>
      </c>
      <c r="B39">
        <v>197</v>
      </c>
      <c r="C39" t="s">
        <v>4</v>
      </c>
      <c r="D39" t="str">
        <f t="shared" si="10"/>
        <v/>
      </c>
      <c r="E39">
        <f t="shared" si="10"/>
        <v>197</v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</row>
    <row r="40" spans="1:9" x14ac:dyDescent="0.25">
      <c r="A40">
        <v>39</v>
      </c>
      <c r="B40">
        <v>1973</v>
      </c>
      <c r="C40" t="s">
        <v>6</v>
      </c>
      <c r="D40" t="str">
        <f t="shared" si="10"/>
        <v/>
      </c>
      <c r="E40" t="str">
        <f t="shared" si="10"/>
        <v/>
      </c>
      <c r="F40" t="str">
        <f t="shared" si="10"/>
        <v/>
      </c>
      <c r="G40">
        <f t="shared" si="10"/>
        <v>1973</v>
      </c>
      <c r="H40" t="str">
        <f t="shared" si="10"/>
        <v/>
      </c>
      <c r="I40" t="str">
        <f t="shared" si="10"/>
        <v/>
      </c>
    </row>
    <row r="41" spans="1:9" x14ac:dyDescent="0.25">
      <c r="A41">
        <v>40</v>
      </c>
      <c r="B41">
        <v>1305</v>
      </c>
      <c r="C41" t="s">
        <v>8</v>
      </c>
      <c r="D41" t="str">
        <f t="shared" si="10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>
        <f t="shared" si="10"/>
        <v>1305</v>
      </c>
    </row>
    <row r="42" spans="1:9" x14ac:dyDescent="0.25">
      <c r="A42">
        <v>41</v>
      </c>
      <c r="B42">
        <v>381</v>
      </c>
      <c r="C42" t="s">
        <v>6</v>
      </c>
      <c r="D42" t="str">
        <f t="shared" si="10"/>
        <v/>
      </c>
      <c r="E42" t="str">
        <f t="shared" si="10"/>
        <v/>
      </c>
      <c r="F42" t="str">
        <f t="shared" si="10"/>
        <v/>
      </c>
      <c r="G42">
        <f t="shared" si="10"/>
        <v>381</v>
      </c>
      <c r="H42" t="str">
        <f t="shared" si="10"/>
        <v/>
      </c>
      <c r="I42" t="str">
        <f t="shared" si="10"/>
        <v/>
      </c>
    </row>
    <row r="43" spans="1:9" x14ac:dyDescent="0.25">
      <c r="A43">
        <v>42</v>
      </c>
      <c r="B43">
        <v>4741</v>
      </c>
      <c r="C43" t="s">
        <v>5</v>
      </c>
      <c r="D43" t="str">
        <f t="shared" si="10"/>
        <v/>
      </c>
      <c r="E43" t="str">
        <f t="shared" si="10"/>
        <v/>
      </c>
      <c r="F43">
        <f t="shared" si="10"/>
        <v>4741</v>
      </c>
      <c r="G43" t="str">
        <f t="shared" si="10"/>
        <v/>
      </c>
      <c r="H43" t="str">
        <f t="shared" si="10"/>
        <v/>
      </c>
      <c r="I43" t="str">
        <f t="shared" si="10"/>
        <v/>
      </c>
    </row>
    <row r="44" spans="1:9" x14ac:dyDescent="0.25">
      <c r="A44">
        <v>43</v>
      </c>
      <c r="B44">
        <v>288</v>
      </c>
      <c r="C44" t="s">
        <v>4</v>
      </c>
      <c r="D44" t="str">
        <f t="shared" si="10"/>
        <v/>
      </c>
      <c r="E44">
        <f t="shared" si="10"/>
        <v>288</v>
      </c>
      <c r="F44" t="str">
        <f t="shared" si="10"/>
        <v/>
      </c>
      <c r="G44" t="str">
        <f t="shared" si="10"/>
        <v/>
      </c>
      <c r="H44" t="str">
        <f t="shared" si="10"/>
        <v/>
      </c>
      <c r="I44" t="str">
        <f t="shared" si="10"/>
        <v/>
      </c>
    </row>
    <row r="45" spans="1:9" x14ac:dyDescent="0.25">
      <c r="A45">
        <v>44</v>
      </c>
      <c r="B45">
        <v>3497</v>
      </c>
      <c r="C45" t="s">
        <v>8</v>
      </c>
      <c r="D45" t="str">
        <f t="shared" si="10"/>
        <v/>
      </c>
      <c r="E45" t="str">
        <f t="shared" si="10"/>
        <v/>
      </c>
      <c r="F45" t="str">
        <f t="shared" si="10"/>
        <v/>
      </c>
      <c r="G45" t="str">
        <f t="shared" si="10"/>
        <v/>
      </c>
      <c r="H45" t="str">
        <f t="shared" si="10"/>
        <v/>
      </c>
      <c r="I45">
        <f t="shared" si="10"/>
        <v>3497</v>
      </c>
    </row>
    <row r="46" spans="1:9" x14ac:dyDescent="0.25">
      <c r="A46">
        <v>45</v>
      </c>
      <c r="B46">
        <v>1136</v>
      </c>
      <c r="C46" t="s">
        <v>4</v>
      </c>
      <c r="D46" t="str">
        <f t="shared" si="10"/>
        <v/>
      </c>
      <c r="E46">
        <f t="shared" si="10"/>
        <v>1136</v>
      </c>
      <c r="F46" t="str">
        <f t="shared" si="10"/>
        <v/>
      </c>
      <c r="G46" t="str">
        <f t="shared" si="10"/>
        <v/>
      </c>
      <c r="H46" t="str">
        <f t="shared" si="10"/>
        <v/>
      </c>
      <c r="I46" t="str">
        <f t="shared" si="10"/>
        <v/>
      </c>
    </row>
    <row r="47" spans="1:9" x14ac:dyDescent="0.25">
      <c r="A47">
        <v>46</v>
      </c>
      <c r="B47">
        <v>1503</v>
      </c>
      <c r="C47" t="s">
        <v>5</v>
      </c>
      <c r="D47" t="str">
        <f t="shared" si="10"/>
        <v/>
      </c>
      <c r="E47" t="str">
        <f t="shared" si="10"/>
        <v/>
      </c>
      <c r="F47">
        <f t="shared" si="10"/>
        <v>1503</v>
      </c>
      <c r="G47" t="str">
        <f t="shared" si="10"/>
        <v/>
      </c>
      <c r="H47" t="str">
        <f t="shared" si="10"/>
        <v/>
      </c>
      <c r="I47" t="str">
        <f t="shared" si="10"/>
        <v/>
      </c>
    </row>
    <row r="48" spans="1:9" x14ac:dyDescent="0.25">
      <c r="A48">
        <v>47</v>
      </c>
      <c r="B48">
        <v>506</v>
      </c>
      <c r="C48" t="s">
        <v>8</v>
      </c>
      <c r="D48" t="str">
        <f t="shared" si="10"/>
        <v/>
      </c>
      <c r="E48" t="str">
        <f t="shared" si="10"/>
        <v/>
      </c>
      <c r="F48" t="str">
        <f t="shared" si="10"/>
        <v/>
      </c>
      <c r="G48" t="str">
        <f t="shared" si="10"/>
        <v/>
      </c>
      <c r="H48" t="str">
        <f t="shared" si="10"/>
        <v/>
      </c>
      <c r="I48">
        <f t="shared" si="10"/>
        <v>506</v>
      </c>
    </row>
    <row r="49" spans="1:9" x14ac:dyDescent="0.25">
      <c r="A49">
        <v>48</v>
      </c>
      <c r="B49">
        <v>508</v>
      </c>
      <c r="C49" t="s">
        <v>4</v>
      </c>
      <c r="D49" t="str">
        <f t="shared" si="10"/>
        <v/>
      </c>
      <c r="E49">
        <f t="shared" si="10"/>
        <v>508</v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</row>
    <row r="50" spans="1:9" x14ac:dyDescent="0.25">
      <c r="A50">
        <v>49</v>
      </c>
      <c r="B50">
        <v>479</v>
      </c>
      <c r="C50" t="s">
        <v>5</v>
      </c>
      <c r="D50" t="str">
        <f t="shared" ref="D50:I65" si="11">IF($C50=D$1,$B50, "")</f>
        <v/>
      </c>
      <c r="E50" t="str">
        <f t="shared" si="11"/>
        <v/>
      </c>
      <c r="F50">
        <f t="shared" si="11"/>
        <v>479</v>
      </c>
      <c r="G50" t="str">
        <f t="shared" si="11"/>
        <v/>
      </c>
      <c r="H50" t="str">
        <f t="shared" si="11"/>
        <v/>
      </c>
      <c r="I50" t="str">
        <f t="shared" si="11"/>
        <v/>
      </c>
    </row>
    <row r="51" spans="1:9" x14ac:dyDescent="0.25">
      <c r="A51">
        <v>50</v>
      </c>
      <c r="B51">
        <v>3377</v>
      </c>
      <c r="C51" t="s">
        <v>8</v>
      </c>
      <c r="D51" t="str">
        <f t="shared" si="11"/>
        <v/>
      </c>
      <c r="E51" t="str">
        <f t="shared" si="11"/>
        <v/>
      </c>
      <c r="F51" t="str">
        <f t="shared" si="11"/>
        <v/>
      </c>
      <c r="G51" t="str">
        <f t="shared" si="11"/>
        <v/>
      </c>
      <c r="H51" t="str">
        <f t="shared" si="11"/>
        <v/>
      </c>
      <c r="I51">
        <f t="shared" si="11"/>
        <v>3377</v>
      </c>
    </row>
    <row r="52" spans="1:9" x14ac:dyDescent="0.25">
      <c r="A52">
        <v>51</v>
      </c>
      <c r="B52">
        <v>326</v>
      </c>
      <c r="C52" t="s">
        <v>4</v>
      </c>
      <c r="D52" t="str">
        <f t="shared" si="11"/>
        <v/>
      </c>
      <c r="E52">
        <f t="shared" si="11"/>
        <v>326</v>
      </c>
      <c r="F52" t="str">
        <f t="shared" si="11"/>
        <v/>
      </c>
      <c r="G52" t="str">
        <f t="shared" si="11"/>
        <v/>
      </c>
      <c r="H52" t="str">
        <f t="shared" si="11"/>
        <v/>
      </c>
      <c r="I52" t="str">
        <f t="shared" si="11"/>
        <v/>
      </c>
    </row>
    <row r="53" spans="1:9" x14ac:dyDescent="0.25">
      <c r="A53">
        <v>52</v>
      </c>
      <c r="B53">
        <v>130</v>
      </c>
      <c r="C53" t="s">
        <v>4</v>
      </c>
      <c r="D53" t="str">
        <f t="shared" si="11"/>
        <v/>
      </c>
      <c r="E53">
        <f t="shared" si="11"/>
        <v>130</v>
      </c>
      <c r="F53" t="str">
        <f t="shared" si="11"/>
        <v/>
      </c>
      <c r="G53" t="str">
        <f t="shared" si="11"/>
        <v/>
      </c>
      <c r="H53" t="str">
        <f t="shared" si="11"/>
        <v/>
      </c>
      <c r="I53" t="str">
        <f t="shared" si="11"/>
        <v/>
      </c>
    </row>
    <row r="54" spans="1:9" x14ac:dyDescent="0.25">
      <c r="A54">
        <v>53</v>
      </c>
      <c r="B54">
        <v>6292</v>
      </c>
      <c r="C54" t="s">
        <v>3</v>
      </c>
      <c r="D54">
        <f t="shared" si="11"/>
        <v>6292</v>
      </c>
      <c r="E54" t="str">
        <f t="shared" si="11"/>
        <v/>
      </c>
      <c r="F54" t="str">
        <f t="shared" si="11"/>
        <v/>
      </c>
      <c r="G54" t="str">
        <f t="shared" si="11"/>
        <v/>
      </c>
      <c r="H54" t="str">
        <f t="shared" si="11"/>
        <v/>
      </c>
      <c r="I54" t="str">
        <f t="shared" si="11"/>
        <v/>
      </c>
    </row>
    <row r="55" spans="1:9" x14ac:dyDescent="0.25">
      <c r="A55">
        <v>54</v>
      </c>
      <c r="B55">
        <v>462</v>
      </c>
      <c r="C55" t="s">
        <v>4</v>
      </c>
      <c r="D55" t="str">
        <f t="shared" si="11"/>
        <v/>
      </c>
      <c r="E55">
        <f t="shared" si="11"/>
        <v>462</v>
      </c>
      <c r="F55" t="str">
        <f t="shared" si="11"/>
        <v/>
      </c>
      <c r="G55" t="str">
        <f t="shared" si="11"/>
        <v/>
      </c>
      <c r="H55" t="str">
        <f t="shared" si="11"/>
        <v/>
      </c>
      <c r="I55" t="str">
        <f t="shared" si="11"/>
        <v/>
      </c>
    </row>
    <row r="56" spans="1:9" x14ac:dyDescent="0.25">
      <c r="A56">
        <v>55</v>
      </c>
      <c r="B56">
        <v>3075</v>
      </c>
      <c r="C56" t="s">
        <v>7</v>
      </c>
      <c r="D56" t="str">
        <f t="shared" si="11"/>
        <v/>
      </c>
      <c r="E56" t="str">
        <f t="shared" si="11"/>
        <v/>
      </c>
      <c r="F56" t="str">
        <f t="shared" si="11"/>
        <v/>
      </c>
      <c r="G56" t="str">
        <f t="shared" si="11"/>
        <v/>
      </c>
      <c r="H56">
        <f t="shared" si="11"/>
        <v>3075</v>
      </c>
      <c r="I56" t="str">
        <f t="shared" si="11"/>
        <v/>
      </c>
    </row>
    <row r="57" spans="1:9" x14ac:dyDescent="0.25">
      <c r="A57">
        <v>56</v>
      </c>
      <c r="B57">
        <v>2388</v>
      </c>
      <c r="C57" t="s">
        <v>8</v>
      </c>
      <c r="D57" t="str">
        <f t="shared" si="11"/>
        <v/>
      </c>
      <c r="E57" t="str">
        <f t="shared" si="11"/>
        <v/>
      </c>
      <c r="F57" t="str">
        <f t="shared" si="11"/>
        <v/>
      </c>
      <c r="G57" t="str">
        <f t="shared" si="11"/>
        <v/>
      </c>
      <c r="H57" t="str">
        <f t="shared" si="11"/>
        <v/>
      </c>
      <c r="I57">
        <f t="shared" si="11"/>
        <v>2388</v>
      </c>
    </row>
    <row r="58" spans="1:9" x14ac:dyDescent="0.25">
      <c r="A58">
        <v>57</v>
      </c>
      <c r="B58">
        <v>1550</v>
      </c>
      <c r="C58" t="s">
        <v>4</v>
      </c>
      <c r="D58" t="str">
        <f t="shared" si="11"/>
        <v/>
      </c>
      <c r="E58">
        <f t="shared" si="11"/>
        <v>1550</v>
      </c>
      <c r="F58" t="str">
        <f t="shared" si="11"/>
        <v/>
      </c>
      <c r="G58" t="str">
        <f t="shared" si="11"/>
        <v/>
      </c>
      <c r="H58" t="str">
        <f t="shared" si="11"/>
        <v/>
      </c>
      <c r="I58" t="str">
        <f t="shared" si="11"/>
        <v/>
      </c>
    </row>
    <row r="59" spans="1:9" x14ac:dyDescent="0.25">
      <c r="A59">
        <v>58</v>
      </c>
      <c r="B59">
        <v>812</v>
      </c>
      <c r="C59" t="s">
        <v>5</v>
      </c>
      <c r="D59" t="str">
        <f t="shared" si="11"/>
        <v/>
      </c>
      <c r="E59" t="str">
        <f t="shared" si="11"/>
        <v/>
      </c>
      <c r="F59">
        <f t="shared" si="11"/>
        <v>812</v>
      </c>
      <c r="G59" t="str">
        <f t="shared" si="11"/>
        <v/>
      </c>
      <c r="H59" t="str">
        <f t="shared" si="11"/>
        <v/>
      </c>
      <c r="I59" t="str">
        <f t="shared" si="11"/>
        <v/>
      </c>
    </row>
    <row r="60" spans="1:9" x14ac:dyDescent="0.25">
      <c r="A60">
        <v>59</v>
      </c>
      <c r="B60">
        <v>16342</v>
      </c>
      <c r="C60" t="s">
        <v>3</v>
      </c>
      <c r="D60">
        <f t="shared" si="11"/>
        <v>16342</v>
      </c>
      <c r="E60" t="str">
        <f t="shared" si="11"/>
        <v/>
      </c>
      <c r="F60" t="str">
        <f t="shared" si="11"/>
        <v/>
      </c>
      <c r="G60" t="str">
        <f t="shared" si="11"/>
        <v/>
      </c>
      <c r="H60" t="str">
        <f t="shared" si="11"/>
        <v/>
      </c>
      <c r="I60" t="str">
        <f t="shared" si="11"/>
        <v/>
      </c>
    </row>
    <row r="61" spans="1:9" x14ac:dyDescent="0.25">
      <c r="A61">
        <v>60</v>
      </c>
      <c r="B61">
        <v>1139</v>
      </c>
      <c r="C61" t="s">
        <v>4</v>
      </c>
      <c r="D61" t="str">
        <f t="shared" si="11"/>
        <v/>
      </c>
      <c r="E61">
        <f t="shared" si="11"/>
        <v>1139</v>
      </c>
      <c r="F61" t="str">
        <f t="shared" si="11"/>
        <v/>
      </c>
      <c r="G61" t="str">
        <f t="shared" si="11"/>
        <v/>
      </c>
      <c r="H61" t="str">
        <f t="shared" si="11"/>
        <v/>
      </c>
      <c r="I61" t="str">
        <f t="shared" si="11"/>
        <v/>
      </c>
    </row>
    <row r="62" spans="1:9" x14ac:dyDescent="0.25">
      <c r="A62">
        <v>61</v>
      </c>
      <c r="B62">
        <v>4593</v>
      </c>
      <c r="C62" t="s">
        <v>7</v>
      </c>
      <c r="D62" t="str">
        <f t="shared" si="11"/>
        <v/>
      </c>
      <c r="E62" t="str">
        <f t="shared" si="11"/>
        <v/>
      </c>
      <c r="F62" t="str">
        <f t="shared" si="11"/>
        <v/>
      </c>
      <c r="G62" t="str">
        <f t="shared" si="11"/>
        <v/>
      </c>
      <c r="H62">
        <f t="shared" si="11"/>
        <v>4593</v>
      </c>
      <c r="I62" t="str">
        <f t="shared" si="11"/>
        <v/>
      </c>
    </row>
    <row r="63" spans="1:9" x14ac:dyDescent="0.25">
      <c r="A63">
        <v>62</v>
      </c>
      <c r="B63">
        <v>1599</v>
      </c>
      <c r="C63" t="s">
        <v>4</v>
      </c>
      <c r="D63" t="str">
        <f t="shared" si="11"/>
        <v/>
      </c>
      <c r="E63">
        <f t="shared" si="11"/>
        <v>1599</v>
      </c>
      <c r="F63" t="str">
        <f t="shared" si="11"/>
        <v/>
      </c>
      <c r="G63" t="str">
        <f t="shared" si="11"/>
        <v/>
      </c>
      <c r="H63" t="str">
        <f t="shared" si="11"/>
        <v/>
      </c>
      <c r="I63" t="str">
        <f t="shared" si="11"/>
        <v/>
      </c>
    </row>
    <row r="64" spans="1:9" x14ac:dyDescent="0.25">
      <c r="A64">
        <v>63</v>
      </c>
      <c r="B64">
        <v>191</v>
      </c>
      <c r="C64" t="s">
        <v>5</v>
      </c>
      <c r="D64" t="str">
        <f t="shared" si="11"/>
        <v/>
      </c>
      <c r="E64" t="str">
        <f t="shared" si="11"/>
        <v/>
      </c>
      <c r="F64">
        <f t="shared" si="11"/>
        <v>191</v>
      </c>
      <c r="G64" t="str">
        <f t="shared" si="11"/>
        <v/>
      </c>
      <c r="H64" t="str">
        <f t="shared" si="11"/>
        <v/>
      </c>
      <c r="I64" t="str">
        <f t="shared" si="11"/>
        <v/>
      </c>
    </row>
    <row r="65" spans="1:9" x14ac:dyDescent="0.25">
      <c r="A65">
        <v>64</v>
      </c>
      <c r="B65">
        <v>509</v>
      </c>
      <c r="C65" t="s">
        <v>8</v>
      </c>
      <c r="D65" t="str">
        <f t="shared" si="11"/>
        <v/>
      </c>
      <c r="E65" t="str">
        <f t="shared" si="11"/>
        <v/>
      </c>
      <c r="F65" t="str">
        <f t="shared" si="11"/>
        <v/>
      </c>
      <c r="G65" t="str">
        <f t="shared" si="11"/>
        <v/>
      </c>
      <c r="H65" t="str">
        <f t="shared" si="11"/>
        <v/>
      </c>
      <c r="I65">
        <f t="shared" si="11"/>
        <v>509</v>
      </c>
    </row>
    <row r="66" spans="1:9" x14ac:dyDescent="0.25">
      <c r="A66">
        <v>65</v>
      </c>
      <c r="B66">
        <v>13023</v>
      </c>
      <c r="C66" t="s">
        <v>3</v>
      </c>
      <c r="D66">
        <f t="shared" ref="D66:I70" si="12">IF($C66=D$1,$B66, "")</f>
        <v>13023</v>
      </c>
      <c r="E66" t="str">
        <f t="shared" si="12"/>
        <v/>
      </c>
      <c r="F66" t="str">
        <f t="shared" si="12"/>
        <v/>
      </c>
      <c r="G66" t="str">
        <f t="shared" si="12"/>
        <v/>
      </c>
      <c r="H66" t="str">
        <f t="shared" si="12"/>
        <v/>
      </c>
      <c r="I66" t="str">
        <f t="shared" si="12"/>
        <v/>
      </c>
    </row>
    <row r="67" spans="1:9" x14ac:dyDescent="0.25">
      <c r="A67">
        <v>66</v>
      </c>
      <c r="B67">
        <v>1459</v>
      </c>
      <c r="C67" t="s">
        <v>8</v>
      </c>
      <c r="D67" t="str">
        <f t="shared" si="12"/>
        <v/>
      </c>
      <c r="E67" t="str">
        <f t="shared" si="12"/>
        <v/>
      </c>
      <c r="F67" t="str">
        <f t="shared" si="12"/>
        <v/>
      </c>
      <c r="G67" t="str">
        <f t="shared" si="12"/>
        <v/>
      </c>
      <c r="H67" t="str">
        <f t="shared" si="12"/>
        <v/>
      </c>
      <c r="I67">
        <f t="shared" si="12"/>
        <v>1459</v>
      </c>
    </row>
    <row r="68" spans="1:9" x14ac:dyDescent="0.25">
      <c r="A68">
        <v>67</v>
      </c>
      <c r="B68">
        <v>125</v>
      </c>
      <c r="C68" t="s">
        <v>4</v>
      </c>
      <c r="D68" t="str">
        <f t="shared" si="12"/>
        <v/>
      </c>
      <c r="E68">
        <f t="shared" si="12"/>
        <v>125</v>
      </c>
      <c r="F68" t="str">
        <f t="shared" si="12"/>
        <v/>
      </c>
      <c r="G68" t="str">
        <f t="shared" si="12"/>
        <v/>
      </c>
      <c r="H68" t="str">
        <f t="shared" si="12"/>
        <v/>
      </c>
      <c r="I68" t="str">
        <f t="shared" si="12"/>
        <v/>
      </c>
    </row>
    <row r="69" spans="1:9" x14ac:dyDescent="0.25">
      <c r="A69">
        <v>68</v>
      </c>
      <c r="B69">
        <v>544</v>
      </c>
      <c r="C69" t="s">
        <v>4</v>
      </c>
      <c r="D69" t="str">
        <f t="shared" si="12"/>
        <v/>
      </c>
      <c r="E69">
        <f t="shared" si="12"/>
        <v>544</v>
      </c>
      <c r="F69" t="str">
        <f t="shared" si="12"/>
        <v/>
      </c>
      <c r="G69" t="str">
        <f t="shared" si="12"/>
        <v/>
      </c>
      <c r="H69" t="str">
        <f t="shared" si="12"/>
        <v/>
      </c>
      <c r="I69" t="str">
        <f t="shared" si="12"/>
        <v/>
      </c>
    </row>
    <row r="70" spans="1:9" x14ac:dyDescent="0.25">
      <c r="A70">
        <v>69</v>
      </c>
      <c r="B70">
        <v>6237</v>
      </c>
      <c r="C70" t="s">
        <v>8</v>
      </c>
      <c r="D70" t="str">
        <f t="shared" si="12"/>
        <v/>
      </c>
      <c r="E70" t="str">
        <f t="shared" si="12"/>
        <v/>
      </c>
      <c r="F70" t="str">
        <f t="shared" si="12"/>
        <v/>
      </c>
      <c r="G70" t="str">
        <f t="shared" si="12"/>
        <v/>
      </c>
      <c r="H70" t="str">
        <f t="shared" si="12"/>
        <v/>
      </c>
      <c r="I70">
        <f t="shared" si="12"/>
        <v>6237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70"/>
  <sheetViews>
    <sheetView zoomScale="70" zoomScaleNormal="70" workbookViewId="0">
      <pane xSplit="1" topLeftCell="BY1" activePane="topRight" state="frozen"/>
      <selection activeCell="A25" sqref="A25"/>
      <selection pane="topRight" activeCell="CE1" sqref="CE1:CE1048576"/>
    </sheetView>
  </sheetViews>
  <sheetFormatPr defaultRowHeight="15" x14ac:dyDescent="0.25"/>
  <cols>
    <col min="9" max="9" width="23" bestFit="1" customWidth="1"/>
    <col min="10" max="10" width="27.140625" bestFit="1" customWidth="1"/>
    <col min="83" max="83" width="23.42578125" bestFit="1" customWidth="1"/>
    <col min="88" max="88" width="24.85546875" bestFit="1" customWidth="1"/>
  </cols>
  <sheetData>
    <row r="1" spans="1:1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9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2</v>
      </c>
    </row>
    <row r="2" spans="1:114" x14ac:dyDescent="0.25">
      <c r="A2" t="s">
        <v>121</v>
      </c>
      <c r="B2">
        <v>299</v>
      </c>
      <c r="C2">
        <v>85</v>
      </c>
      <c r="D2">
        <v>0.2843</v>
      </c>
      <c r="E2">
        <v>146</v>
      </c>
      <c r="F2">
        <v>0.48830000000000001</v>
      </c>
      <c r="G2">
        <v>1015</v>
      </c>
      <c r="H2">
        <v>230</v>
      </c>
      <c r="I2">
        <v>0.2266</v>
      </c>
      <c r="J2">
        <v>774</v>
      </c>
      <c r="K2">
        <v>0.76259999999999994</v>
      </c>
      <c r="L2">
        <v>1314</v>
      </c>
      <c r="M2">
        <v>59</v>
      </c>
      <c r="N2">
        <v>0.1973</v>
      </c>
      <c r="O2">
        <v>29</v>
      </c>
      <c r="P2">
        <v>0.49149999999999999</v>
      </c>
      <c r="Q2">
        <v>34</v>
      </c>
      <c r="R2">
        <v>0.57630000000000003</v>
      </c>
      <c r="S2">
        <v>29</v>
      </c>
      <c r="T2">
        <v>2.86E-2</v>
      </c>
      <c r="U2">
        <v>8</v>
      </c>
      <c r="V2">
        <v>0.27589999999999998</v>
      </c>
      <c r="W2">
        <v>17</v>
      </c>
      <c r="X2">
        <v>0.58620000000000005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1E-3</v>
      </c>
      <c r="AG2">
        <v>1</v>
      </c>
      <c r="AH2">
        <v>1</v>
      </c>
      <c r="AI2">
        <v>1</v>
      </c>
      <c r="AJ2">
        <v>1</v>
      </c>
      <c r="AK2">
        <v>18</v>
      </c>
      <c r="AL2">
        <v>15</v>
      </c>
      <c r="AM2">
        <v>85</v>
      </c>
      <c r="AN2">
        <v>50</v>
      </c>
      <c r="AO2">
        <v>270</v>
      </c>
      <c r="AP2">
        <v>0.90300000000000002</v>
      </c>
      <c r="AQ2">
        <v>29</v>
      </c>
      <c r="AR2">
        <v>9.7000000000000003E-2</v>
      </c>
      <c r="AS2">
        <v>975</v>
      </c>
      <c r="AT2">
        <v>0.96060000000000001</v>
      </c>
      <c r="AU2">
        <v>40</v>
      </c>
      <c r="AV2">
        <v>3.9399999999999998E-2</v>
      </c>
      <c r="AW2">
        <v>1.2008000000000001</v>
      </c>
      <c r="AX2">
        <v>3.9222000000000001</v>
      </c>
      <c r="AY2">
        <v>224.61872909698999</v>
      </c>
      <c r="AZ2">
        <v>1052.70246305418</v>
      </c>
      <c r="BA2">
        <v>75071.346271294504</v>
      </c>
      <c r="BB2">
        <v>1560894.8848707799</v>
      </c>
      <c r="BC2">
        <v>94</v>
      </c>
      <c r="BD2">
        <v>0.31440000000000001</v>
      </c>
      <c r="BE2">
        <v>302</v>
      </c>
      <c r="BF2">
        <v>0.29749999999999999</v>
      </c>
      <c r="BG2">
        <v>12</v>
      </c>
      <c r="BH2">
        <v>4.0099999999999997E-2</v>
      </c>
      <c r="BI2">
        <v>12</v>
      </c>
      <c r="BJ2">
        <v>1.18E-2</v>
      </c>
      <c r="BK2">
        <v>0.99009999999999998</v>
      </c>
      <c r="BL2">
        <v>3.3609</v>
      </c>
      <c r="BM2">
        <v>4.351</v>
      </c>
      <c r="BN2">
        <v>99</v>
      </c>
      <c r="BO2">
        <v>200</v>
      </c>
      <c r="BP2">
        <v>0.33</v>
      </c>
      <c r="BQ2">
        <v>0.2</v>
      </c>
      <c r="BR2">
        <v>189</v>
      </c>
      <c r="BS2">
        <v>0.6321</v>
      </c>
      <c r="BT2">
        <v>26</v>
      </c>
      <c r="BU2">
        <v>8.6999999999999994E-2</v>
      </c>
      <c r="BV2">
        <v>206</v>
      </c>
      <c r="BW2">
        <v>0.20300000000000001</v>
      </c>
      <c r="BX2">
        <v>30</v>
      </c>
      <c r="BY2">
        <v>2.9600000000000001E-2</v>
      </c>
      <c r="BZ2">
        <v>23.117056856187201</v>
      </c>
      <c r="CA2">
        <v>39.5556650246305</v>
      </c>
      <c r="CB2">
        <v>172.176933143924</v>
      </c>
      <c r="CC2">
        <v>523.27547283360502</v>
      </c>
      <c r="CD2" s="1">
        <v>8.7535014005602201E-6</v>
      </c>
      <c r="CE2">
        <v>0</v>
      </c>
      <c r="CF2">
        <v>60.5</v>
      </c>
      <c r="CG2">
        <v>61.866666666666603</v>
      </c>
      <c r="CH2">
        <v>1</v>
      </c>
      <c r="CI2">
        <v>0.99047619047618995</v>
      </c>
      <c r="CJ2">
        <v>0.5</v>
      </c>
      <c r="CK2">
        <v>0.54838709677419295</v>
      </c>
      <c r="CL2">
        <v>4.9382716049382699E-2</v>
      </c>
      <c r="CM2">
        <v>0.17647058823529399</v>
      </c>
      <c r="CN2">
        <v>63.888605298100501</v>
      </c>
      <c r="CO2">
        <v>1.19786243052928E-3</v>
      </c>
      <c r="CP2">
        <v>15991480334.048599</v>
      </c>
      <c r="CQ2" s="1">
        <v>2.68741551442614E+16</v>
      </c>
      <c r="CR2">
        <v>2.2846780069467901E-2</v>
      </c>
      <c r="CS2">
        <v>0</v>
      </c>
      <c r="CT2" s="1">
        <v>8.7535014005602201E-6</v>
      </c>
      <c r="CU2">
        <v>0.62315789473684202</v>
      </c>
      <c r="CV2">
        <v>0.47579046720151003</v>
      </c>
      <c r="CW2">
        <v>3</v>
      </c>
      <c r="CX2">
        <v>2.4141993785844599E-3</v>
      </c>
      <c r="CY2">
        <v>2.4300540274926402E-3</v>
      </c>
      <c r="CZ2">
        <v>2.1810963910279301E-4</v>
      </c>
      <c r="DA2">
        <v>2.1810963905528701E-4</v>
      </c>
      <c r="DB2">
        <v>2.72413345745421E-4</v>
      </c>
      <c r="DC2">
        <v>2.7241334572213299E-4</v>
      </c>
      <c r="DD2">
        <v>1.9756097560975601</v>
      </c>
      <c r="DE2">
        <v>3</v>
      </c>
      <c r="DF2">
        <v>1.80232558139534</v>
      </c>
      <c r="DG2">
        <v>2</v>
      </c>
      <c r="DH2">
        <v>1</v>
      </c>
      <c r="DI2">
        <v>2</v>
      </c>
      <c r="DJ2" t="s">
        <v>4</v>
      </c>
    </row>
    <row r="3" spans="1:114" x14ac:dyDescent="0.25">
      <c r="A3" t="s">
        <v>122</v>
      </c>
      <c r="B3">
        <v>33</v>
      </c>
      <c r="C3">
        <v>20</v>
      </c>
      <c r="D3">
        <v>0.60609999999999997</v>
      </c>
      <c r="E3">
        <v>8</v>
      </c>
      <c r="F3">
        <v>0.2424</v>
      </c>
      <c r="G3">
        <v>268</v>
      </c>
      <c r="H3">
        <v>36</v>
      </c>
      <c r="I3">
        <v>0.1343</v>
      </c>
      <c r="J3">
        <v>196</v>
      </c>
      <c r="K3">
        <v>0.73129999999999995</v>
      </c>
      <c r="L3">
        <v>301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31</v>
      </c>
      <c r="T3">
        <v>0.1157</v>
      </c>
      <c r="U3">
        <v>9</v>
      </c>
      <c r="V3">
        <v>0.2903</v>
      </c>
      <c r="W3">
        <v>22</v>
      </c>
      <c r="X3">
        <v>0.7097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</v>
      </c>
      <c r="AF3">
        <v>7.4999999999999997E-3</v>
      </c>
      <c r="AG3">
        <v>1</v>
      </c>
      <c r="AH3">
        <v>0.5</v>
      </c>
      <c r="AI3">
        <v>2</v>
      </c>
      <c r="AJ3">
        <v>1</v>
      </c>
      <c r="AK3">
        <v>73</v>
      </c>
      <c r="AL3">
        <v>84</v>
      </c>
      <c r="AM3">
        <v>94</v>
      </c>
      <c r="AN3">
        <v>99</v>
      </c>
      <c r="AO3">
        <v>14</v>
      </c>
      <c r="AP3">
        <v>0.42420000000000002</v>
      </c>
      <c r="AQ3">
        <v>19</v>
      </c>
      <c r="AR3">
        <v>0.57579999999999998</v>
      </c>
      <c r="AS3">
        <v>220</v>
      </c>
      <c r="AT3">
        <v>0.82089999999999996</v>
      </c>
      <c r="AU3">
        <v>48</v>
      </c>
      <c r="AV3">
        <v>0.17910000000000001</v>
      </c>
      <c r="AW3">
        <v>4.125</v>
      </c>
      <c r="AX3">
        <v>19.203499999999998</v>
      </c>
      <c r="AY3">
        <v>59.878787878787797</v>
      </c>
      <c r="AZ3">
        <v>860.45149253731302</v>
      </c>
      <c r="BA3">
        <v>5549.6216712580299</v>
      </c>
      <c r="BB3">
        <v>563679.91182613</v>
      </c>
      <c r="BC3">
        <v>3</v>
      </c>
      <c r="BD3">
        <v>9.0899999999999995E-2</v>
      </c>
      <c r="BE3">
        <v>30</v>
      </c>
      <c r="BF3">
        <v>0.1119</v>
      </c>
      <c r="BG3">
        <v>2</v>
      </c>
      <c r="BH3">
        <v>6.0600000000000001E-2</v>
      </c>
      <c r="BI3">
        <v>21</v>
      </c>
      <c r="BJ3">
        <v>7.8399999999999997E-2</v>
      </c>
      <c r="BK3">
        <v>3.7499999999999999E-2</v>
      </c>
      <c r="BL3">
        <v>0.30449999999999999</v>
      </c>
      <c r="BM3">
        <v>0.34200000000000003</v>
      </c>
      <c r="BN3">
        <v>0</v>
      </c>
      <c r="BO3">
        <v>178</v>
      </c>
      <c r="BP3">
        <v>0</v>
      </c>
      <c r="BQ3">
        <v>0.66</v>
      </c>
      <c r="BR3">
        <v>31</v>
      </c>
      <c r="BS3">
        <v>0.93940000000000001</v>
      </c>
      <c r="BT3">
        <v>2</v>
      </c>
      <c r="BU3">
        <v>6.0600000000000001E-2</v>
      </c>
      <c r="BV3">
        <v>82</v>
      </c>
      <c r="BW3">
        <v>0.30599999999999999</v>
      </c>
      <c r="BX3">
        <v>47</v>
      </c>
      <c r="BY3">
        <v>0.1754</v>
      </c>
      <c r="BZ3">
        <v>41.484848484848399</v>
      </c>
      <c r="CA3">
        <v>45.783582089552198</v>
      </c>
      <c r="CB3">
        <v>585.401285583103</v>
      </c>
      <c r="CC3">
        <v>856.22182000445503</v>
      </c>
      <c r="CD3" s="1">
        <v>5.4082238956188497E-5</v>
      </c>
      <c r="CE3">
        <v>0</v>
      </c>
      <c r="CF3">
        <v>52.2</v>
      </c>
      <c r="CG3">
        <v>54.4</v>
      </c>
      <c r="CH3">
        <v>1</v>
      </c>
      <c r="CI3">
        <v>0.973856209150326</v>
      </c>
      <c r="CJ3">
        <v>0.50943396226415005</v>
      </c>
      <c r="CK3">
        <v>0.55921052631578905</v>
      </c>
      <c r="CL3">
        <v>6.1728395061728301E-2</v>
      </c>
      <c r="CM3">
        <v>0.23529411764705799</v>
      </c>
      <c r="CN3">
        <v>78.165611143309405</v>
      </c>
      <c r="CO3">
        <v>1.8231774629302101E-3</v>
      </c>
      <c r="CP3">
        <v>21182462706.362499</v>
      </c>
      <c r="CQ3" s="1">
        <v>3.7316545006048304E+16</v>
      </c>
      <c r="CR3">
        <v>2.9864595261310099E-2</v>
      </c>
      <c r="CS3">
        <v>0</v>
      </c>
      <c r="CT3" s="1">
        <v>5.4082238956188497E-5</v>
      </c>
      <c r="CU3">
        <v>0.77272727272727204</v>
      </c>
      <c r="CV3">
        <v>0.52032638787702101</v>
      </c>
      <c r="CW3">
        <v>3</v>
      </c>
      <c r="CX3">
        <v>2.64635819715068E-3</v>
      </c>
      <c r="CY3">
        <v>2.6582308052356899E-3</v>
      </c>
      <c r="CZ3">
        <v>7.7772269133680302E-4</v>
      </c>
      <c r="DA3">
        <v>7.7772269086445495E-4</v>
      </c>
      <c r="DB3">
        <v>8.6986398340621E-4</v>
      </c>
      <c r="DC3">
        <v>8.6986398302821798E-4</v>
      </c>
      <c r="DD3">
        <v>1.9390243902438999</v>
      </c>
      <c r="DE3">
        <v>3</v>
      </c>
      <c r="DF3">
        <v>1.7674418604651101</v>
      </c>
      <c r="DG3">
        <v>2</v>
      </c>
      <c r="DH3">
        <v>1</v>
      </c>
      <c r="DI3">
        <v>2</v>
      </c>
      <c r="DJ3" t="s">
        <v>8</v>
      </c>
    </row>
    <row r="4" spans="1:114" x14ac:dyDescent="0.25">
      <c r="A4" t="s">
        <v>123</v>
      </c>
      <c r="B4">
        <v>716</v>
      </c>
      <c r="C4">
        <v>143</v>
      </c>
      <c r="D4">
        <v>0.19969999999999999</v>
      </c>
      <c r="E4">
        <v>287</v>
      </c>
      <c r="F4">
        <v>0.40079999999999999</v>
      </c>
      <c r="G4">
        <v>1418</v>
      </c>
      <c r="H4">
        <v>192</v>
      </c>
      <c r="I4">
        <v>0.13539999999999999</v>
      </c>
      <c r="J4">
        <v>730</v>
      </c>
      <c r="K4">
        <v>0.51480000000000004</v>
      </c>
      <c r="L4">
        <v>2134</v>
      </c>
      <c r="M4">
        <v>21</v>
      </c>
      <c r="N4">
        <v>2.93E-2</v>
      </c>
      <c r="O4">
        <v>13</v>
      </c>
      <c r="P4">
        <v>0.61899999999999999</v>
      </c>
      <c r="Q4">
        <v>13</v>
      </c>
      <c r="R4">
        <v>0.61899999999999999</v>
      </c>
      <c r="S4">
        <v>379</v>
      </c>
      <c r="T4">
        <v>0.26729999999999998</v>
      </c>
      <c r="U4">
        <v>34</v>
      </c>
      <c r="V4">
        <v>8.9700000000000002E-2</v>
      </c>
      <c r="W4">
        <v>208</v>
      </c>
      <c r="X4">
        <v>0.54879999999999995</v>
      </c>
      <c r="Y4">
        <v>13</v>
      </c>
      <c r="Z4">
        <v>1.8200000000000001E-2</v>
      </c>
      <c r="AA4">
        <v>13</v>
      </c>
      <c r="AB4">
        <v>1</v>
      </c>
      <c r="AC4">
        <v>8</v>
      </c>
      <c r="AD4">
        <v>0.61539999999999995</v>
      </c>
      <c r="AE4">
        <v>8</v>
      </c>
      <c r="AF4">
        <v>5.5999999999999999E-3</v>
      </c>
      <c r="AG4">
        <v>8</v>
      </c>
      <c r="AH4">
        <v>1</v>
      </c>
      <c r="AI4">
        <v>6</v>
      </c>
      <c r="AJ4">
        <v>0.75</v>
      </c>
      <c r="AK4">
        <v>65</v>
      </c>
      <c r="AL4">
        <v>72</v>
      </c>
      <c r="AM4">
        <v>74</v>
      </c>
      <c r="AN4">
        <v>84</v>
      </c>
      <c r="AO4">
        <v>541</v>
      </c>
      <c r="AP4">
        <v>0.75560000000000005</v>
      </c>
      <c r="AQ4">
        <v>175</v>
      </c>
      <c r="AR4">
        <v>0.24440000000000001</v>
      </c>
      <c r="AS4">
        <v>969</v>
      </c>
      <c r="AT4">
        <v>0.68340000000000001</v>
      </c>
      <c r="AU4">
        <v>449</v>
      </c>
      <c r="AV4">
        <v>0.31659999999999999</v>
      </c>
      <c r="AW4">
        <v>1.7048000000000001</v>
      </c>
      <c r="AX4">
        <v>4.5635000000000003</v>
      </c>
      <c r="AY4">
        <v>382.453910614525</v>
      </c>
      <c r="AZ4">
        <v>547.5</v>
      </c>
      <c r="BA4">
        <v>326086.83167465101</v>
      </c>
      <c r="BB4">
        <v>390634.59273624799</v>
      </c>
      <c r="BC4">
        <v>20</v>
      </c>
      <c r="BD4">
        <v>2.7900000000000001E-2</v>
      </c>
      <c r="BE4">
        <v>112</v>
      </c>
      <c r="BF4">
        <v>7.9000000000000001E-2</v>
      </c>
      <c r="BG4">
        <v>18</v>
      </c>
      <c r="BH4">
        <v>2.5100000000000001E-2</v>
      </c>
      <c r="BI4">
        <v>92</v>
      </c>
      <c r="BJ4">
        <v>6.4899999999999999E-2</v>
      </c>
      <c r="BK4">
        <v>4.8707000000000003</v>
      </c>
      <c r="BL4">
        <v>9.6463000000000001</v>
      </c>
      <c r="BM4">
        <v>14.516999999999999</v>
      </c>
      <c r="BN4">
        <v>290</v>
      </c>
      <c r="BO4">
        <v>637</v>
      </c>
      <c r="BP4">
        <v>0.41</v>
      </c>
      <c r="BQ4">
        <v>0.45</v>
      </c>
      <c r="BR4">
        <v>444</v>
      </c>
      <c r="BS4">
        <v>0.62009999999999998</v>
      </c>
      <c r="BT4">
        <v>49</v>
      </c>
      <c r="BU4">
        <v>6.8400000000000002E-2</v>
      </c>
      <c r="BV4">
        <v>733</v>
      </c>
      <c r="BW4">
        <v>0.51690000000000003</v>
      </c>
      <c r="BX4">
        <v>115</v>
      </c>
      <c r="BY4">
        <v>8.1100000000000005E-2</v>
      </c>
      <c r="BZ4">
        <v>28.4567039106145</v>
      </c>
      <c r="CA4">
        <v>35.507757404795399</v>
      </c>
      <c r="CB4">
        <v>399.815164554788</v>
      </c>
      <c r="CC4">
        <v>763.46714715694395</v>
      </c>
      <c r="CD4">
        <v>3.8162002235533898E-3</v>
      </c>
      <c r="CE4">
        <v>3.8212056300328902E-4</v>
      </c>
      <c r="CF4">
        <v>41.545454545454497</v>
      </c>
      <c r="CG4">
        <v>49.225000000000001</v>
      </c>
      <c r="CH4">
        <v>0.90476190476190399</v>
      </c>
      <c r="CI4">
        <v>0.80512091038406797</v>
      </c>
      <c r="CJ4">
        <v>0.57857142857142796</v>
      </c>
      <c r="CK4">
        <v>0.64393939393939303</v>
      </c>
      <c r="CL4">
        <v>0.27160493827160398</v>
      </c>
      <c r="CM4">
        <v>0.47058823529411697</v>
      </c>
      <c r="CN4">
        <v>114.272624226356</v>
      </c>
      <c r="CO4">
        <v>8.6859866664189198E-3</v>
      </c>
      <c r="CP4">
        <v>315564035262.89697</v>
      </c>
      <c r="CQ4" s="1">
        <v>1.3270879741329501E+17</v>
      </c>
      <c r="CR4">
        <v>0.36033309745491199</v>
      </c>
      <c r="CS4">
        <v>3.8212056300328902E-4</v>
      </c>
      <c r="CT4">
        <v>3.8135884057814299E-3</v>
      </c>
      <c r="CU4">
        <v>0.35844229675952199</v>
      </c>
      <c r="CV4">
        <v>0.34459283253496498</v>
      </c>
      <c r="CW4">
        <v>2</v>
      </c>
      <c r="CX4">
        <v>5.7139558993020596E-3</v>
      </c>
      <c r="CY4">
        <v>6.3167468293294097E-3</v>
      </c>
      <c r="CZ4">
        <v>3.67232077835774E-3</v>
      </c>
      <c r="DA4">
        <v>3.6723207784332699E-3</v>
      </c>
      <c r="DB4">
        <v>3.7020229880106799E-3</v>
      </c>
      <c r="DC4">
        <v>3.70202298811727E-3</v>
      </c>
      <c r="DD4">
        <v>1.7073170731707299</v>
      </c>
      <c r="DE4">
        <v>2</v>
      </c>
      <c r="DF4">
        <v>1.53488372093023</v>
      </c>
      <c r="DG4">
        <v>2</v>
      </c>
      <c r="DH4">
        <v>18</v>
      </c>
      <c r="DI4">
        <v>37</v>
      </c>
      <c r="DJ4" t="s">
        <v>3</v>
      </c>
    </row>
    <row r="5" spans="1:114" x14ac:dyDescent="0.25">
      <c r="A5" t="s">
        <v>124</v>
      </c>
      <c r="B5">
        <v>215</v>
      </c>
      <c r="C5">
        <v>22</v>
      </c>
      <c r="D5">
        <v>0.1023</v>
      </c>
      <c r="E5">
        <v>120</v>
      </c>
      <c r="F5">
        <v>0.55810000000000004</v>
      </c>
      <c r="G5">
        <v>400</v>
      </c>
      <c r="H5">
        <v>34</v>
      </c>
      <c r="I5">
        <v>8.5000000000000006E-2</v>
      </c>
      <c r="J5">
        <v>273</v>
      </c>
      <c r="K5">
        <v>0.6825</v>
      </c>
      <c r="L5">
        <v>615</v>
      </c>
      <c r="M5">
        <v>5</v>
      </c>
      <c r="N5">
        <v>2.3300000000000001E-2</v>
      </c>
      <c r="O5">
        <v>4</v>
      </c>
      <c r="P5">
        <v>0.8</v>
      </c>
      <c r="Q5">
        <v>5</v>
      </c>
      <c r="R5">
        <v>1</v>
      </c>
      <c r="S5">
        <v>190</v>
      </c>
      <c r="T5">
        <v>0.47499999999999998</v>
      </c>
      <c r="U5">
        <v>12</v>
      </c>
      <c r="V5">
        <v>6.3200000000000006E-2</v>
      </c>
      <c r="W5">
        <v>131</v>
      </c>
      <c r="X5">
        <v>0.6895</v>
      </c>
      <c r="Y5">
        <v>4</v>
      </c>
      <c r="Z5">
        <v>1.8599999999999998E-2</v>
      </c>
      <c r="AA5">
        <v>4</v>
      </c>
      <c r="AB5">
        <v>1</v>
      </c>
      <c r="AC5">
        <v>3</v>
      </c>
      <c r="AD5">
        <v>0.75</v>
      </c>
      <c r="AE5">
        <v>6</v>
      </c>
      <c r="AF5">
        <v>1.4999999999999999E-2</v>
      </c>
      <c r="AG5">
        <v>6</v>
      </c>
      <c r="AH5">
        <v>1</v>
      </c>
      <c r="AI5">
        <v>6</v>
      </c>
      <c r="AJ5">
        <v>1</v>
      </c>
      <c r="AK5">
        <v>92</v>
      </c>
      <c r="AL5">
        <v>93</v>
      </c>
      <c r="AM5">
        <v>100</v>
      </c>
      <c r="AN5">
        <v>98</v>
      </c>
      <c r="AO5">
        <v>203</v>
      </c>
      <c r="AP5">
        <v>0.94420000000000004</v>
      </c>
      <c r="AQ5">
        <v>12</v>
      </c>
      <c r="AR5">
        <v>5.5800000000000002E-2</v>
      </c>
      <c r="AS5">
        <v>363</v>
      </c>
      <c r="AT5">
        <v>0.90749999999999997</v>
      </c>
      <c r="AU5">
        <v>37</v>
      </c>
      <c r="AV5">
        <v>9.2499999999999999E-2</v>
      </c>
      <c r="AW5">
        <v>1.2216</v>
      </c>
      <c r="AX5">
        <v>4.5530999999999997</v>
      </c>
      <c r="AY5">
        <v>250</v>
      </c>
      <c r="AZ5">
        <v>480.63249999999999</v>
      </c>
      <c r="BA5">
        <v>59816.660465116198</v>
      </c>
      <c r="BB5">
        <v>280500.01744375</v>
      </c>
      <c r="BC5">
        <v>162</v>
      </c>
      <c r="BD5">
        <v>0.75349999999999995</v>
      </c>
      <c r="BE5">
        <v>92</v>
      </c>
      <c r="BF5">
        <v>0.23</v>
      </c>
      <c r="BG5">
        <v>155</v>
      </c>
      <c r="BH5">
        <v>0.72089999999999999</v>
      </c>
      <c r="BI5">
        <v>79</v>
      </c>
      <c r="BJ5">
        <v>0.19750000000000001</v>
      </c>
      <c r="BK5">
        <v>0.32919999999999999</v>
      </c>
      <c r="BL5">
        <v>0.61260000000000003</v>
      </c>
      <c r="BM5">
        <v>0.94179999999999997</v>
      </c>
      <c r="BN5">
        <v>55</v>
      </c>
      <c r="BO5">
        <v>140</v>
      </c>
      <c r="BP5">
        <v>0.26</v>
      </c>
      <c r="BQ5">
        <v>0.35</v>
      </c>
      <c r="BR5">
        <v>129</v>
      </c>
      <c r="BS5">
        <v>0.6</v>
      </c>
      <c r="BT5">
        <v>5</v>
      </c>
      <c r="BU5">
        <v>2.3300000000000001E-2</v>
      </c>
      <c r="BV5">
        <v>163</v>
      </c>
      <c r="BW5">
        <v>0.40749999999999997</v>
      </c>
      <c r="BX5">
        <v>20</v>
      </c>
      <c r="BY5">
        <v>0.05</v>
      </c>
      <c r="BZ5">
        <v>17.320930232558101</v>
      </c>
      <c r="CA5">
        <v>32.74</v>
      </c>
      <c r="CB5">
        <v>123.259794483504</v>
      </c>
      <c r="CC5">
        <v>896.20739999999898</v>
      </c>
      <c r="CD5">
        <v>2.1666045999577999E-4</v>
      </c>
      <c r="CE5">
        <v>0</v>
      </c>
      <c r="CF5">
        <v>52.5</v>
      </c>
      <c r="CG5">
        <v>54.181818181818102</v>
      </c>
      <c r="CH5">
        <v>1</v>
      </c>
      <c r="CI5">
        <v>0.92207792207792105</v>
      </c>
      <c r="CJ5">
        <v>0.51592356687898</v>
      </c>
      <c r="CK5">
        <v>0.57046979865771796</v>
      </c>
      <c r="CL5">
        <v>7.4074074074074001E-2</v>
      </c>
      <c r="CM5">
        <v>0.25882352941176401</v>
      </c>
      <c r="CN5">
        <v>93.360439132687205</v>
      </c>
      <c r="CO5">
        <v>3.24514289393712E-3</v>
      </c>
      <c r="CP5">
        <v>29678128629.173401</v>
      </c>
      <c r="CQ5" s="1">
        <v>4.72482522549488E+16</v>
      </c>
      <c r="CR5">
        <v>4.1683051366307101E-2</v>
      </c>
      <c r="CS5">
        <v>0</v>
      </c>
      <c r="CT5">
        <v>2.1666045999577999E-4</v>
      </c>
      <c r="CU5">
        <v>0.52572497661365702</v>
      </c>
      <c r="CV5">
        <v>0.48310428455941801</v>
      </c>
      <c r="CW5">
        <v>3</v>
      </c>
      <c r="CX5">
        <v>3.3926069861394698E-3</v>
      </c>
      <c r="CY5">
        <v>3.4973938785731102E-3</v>
      </c>
      <c r="CZ5">
        <v>5.8743276584278397E-4</v>
      </c>
      <c r="DA5">
        <v>5.87432765975163E-4</v>
      </c>
      <c r="DB5">
        <v>6.30613733915268E-4</v>
      </c>
      <c r="DC5">
        <v>6.3061373407208895E-4</v>
      </c>
      <c r="DD5">
        <v>1.91463414634146</v>
      </c>
      <c r="DE5">
        <v>3</v>
      </c>
      <c r="DF5">
        <v>1.7325581395348799</v>
      </c>
      <c r="DG5">
        <v>3</v>
      </c>
      <c r="DH5">
        <v>1</v>
      </c>
      <c r="DI5">
        <v>13</v>
      </c>
      <c r="DJ5" t="s">
        <v>4</v>
      </c>
    </row>
    <row r="6" spans="1:114" x14ac:dyDescent="0.25">
      <c r="A6" t="s">
        <v>125</v>
      </c>
      <c r="B6">
        <v>20623</v>
      </c>
      <c r="C6">
        <v>500</v>
      </c>
      <c r="D6">
        <v>2.4199999999999999E-2</v>
      </c>
      <c r="E6">
        <v>3884</v>
      </c>
      <c r="F6">
        <v>0.1883</v>
      </c>
      <c r="G6">
        <v>20332</v>
      </c>
      <c r="H6">
        <v>878</v>
      </c>
      <c r="I6">
        <v>4.3200000000000002E-2</v>
      </c>
      <c r="J6">
        <v>8625</v>
      </c>
      <c r="K6">
        <v>0.42420000000000002</v>
      </c>
      <c r="L6">
        <v>40955</v>
      </c>
      <c r="M6">
        <v>5237</v>
      </c>
      <c r="N6">
        <v>0.25390000000000001</v>
      </c>
      <c r="O6">
        <v>253</v>
      </c>
      <c r="P6">
        <v>4.8300000000000003E-2</v>
      </c>
      <c r="Q6">
        <v>1191</v>
      </c>
      <c r="R6">
        <v>0.22739999999999999</v>
      </c>
      <c r="S6">
        <v>1862</v>
      </c>
      <c r="T6">
        <v>9.1600000000000001E-2</v>
      </c>
      <c r="U6">
        <v>67</v>
      </c>
      <c r="V6">
        <v>3.5999999999999997E-2</v>
      </c>
      <c r="W6">
        <v>1082</v>
      </c>
      <c r="X6">
        <v>0.58109999999999995</v>
      </c>
      <c r="Y6">
        <v>6</v>
      </c>
      <c r="Z6">
        <v>2.9999999999999997E-4</v>
      </c>
      <c r="AA6">
        <v>6</v>
      </c>
      <c r="AB6">
        <v>1</v>
      </c>
      <c r="AC6">
        <v>1</v>
      </c>
      <c r="AD6">
        <v>0.16669999999999999</v>
      </c>
      <c r="AE6">
        <v>31</v>
      </c>
      <c r="AF6">
        <v>1.5E-3</v>
      </c>
      <c r="AG6">
        <v>24</v>
      </c>
      <c r="AH6">
        <v>0.7742</v>
      </c>
      <c r="AI6">
        <v>29</v>
      </c>
      <c r="AJ6">
        <v>0.9355</v>
      </c>
      <c r="AK6">
        <v>68</v>
      </c>
      <c r="AL6">
        <v>51</v>
      </c>
      <c r="AM6">
        <v>88</v>
      </c>
      <c r="AN6">
        <v>84</v>
      </c>
      <c r="AO6">
        <v>12769</v>
      </c>
      <c r="AP6">
        <v>0.61919999999999997</v>
      </c>
      <c r="AQ6">
        <v>7854</v>
      </c>
      <c r="AR6">
        <v>0.38080000000000003</v>
      </c>
      <c r="AS6">
        <v>15215</v>
      </c>
      <c r="AT6">
        <v>0.74829999999999997</v>
      </c>
      <c r="AU6">
        <v>5117</v>
      </c>
      <c r="AV6">
        <v>0.25169999999999998</v>
      </c>
      <c r="AW6">
        <v>2.3544999999999998</v>
      </c>
      <c r="AX6">
        <v>2.3073999999999999</v>
      </c>
      <c r="AY6">
        <v>657.10992581098697</v>
      </c>
      <c r="AZ6">
        <v>648.58198898288401</v>
      </c>
      <c r="BA6">
        <v>248647.54457635799</v>
      </c>
      <c r="BB6">
        <v>938916.15307516803</v>
      </c>
      <c r="BC6">
        <v>1647</v>
      </c>
      <c r="BD6">
        <v>7.9899999999999999E-2</v>
      </c>
      <c r="BE6">
        <v>3289</v>
      </c>
      <c r="BF6">
        <v>0.1618</v>
      </c>
      <c r="BG6">
        <v>1238</v>
      </c>
      <c r="BH6">
        <v>0.06</v>
      </c>
      <c r="BI6">
        <v>1369</v>
      </c>
      <c r="BJ6">
        <v>6.7299999999999999E-2</v>
      </c>
      <c r="BK6">
        <v>18.8338</v>
      </c>
      <c r="BL6">
        <v>18.568000000000001</v>
      </c>
      <c r="BM6">
        <v>37.401800000000001</v>
      </c>
      <c r="BN6">
        <v>12155</v>
      </c>
      <c r="BO6">
        <v>7921</v>
      </c>
      <c r="BP6">
        <v>0.59</v>
      </c>
      <c r="BQ6">
        <v>0.39</v>
      </c>
      <c r="BR6">
        <v>10381</v>
      </c>
      <c r="BS6">
        <v>0.50339999999999996</v>
      </c>
      <c r="BT6">
        <v>1683</v>
      </c>
      <c r="BU6">
        <v>8.1600000000000006E-2</v>
      </c>
      <c r="BV6">
        <v>10528</v>
      </c>
      <c r="BW6">
        <v>0.51780000000000004</v>
      </c>
      <c r="BX6">
        <v>1159</v>
      </c>
      <c r="BY6">
        <v>5.7000000000000002E-2</v>
      </c>
      <c r="BZ6">
        <v>40.696019007903701</v>
      </c>
      <c r="CA6">
        <v>33.669191422388302</v>
      </c>
      <c r="CB6">
        <v>1104.7442827503301</v>
      </c>
      <c r="CC6">
        <v>903.38476202568995</v>
      </c>
      <c r="CD6">
        <v>5.2718304826126897E-2</v>
      </c>
      <c r="CE6">
        <v>7.8679319661802499E-2</v>
      </c>
      <c r="CF6">
        <v>24.716666666666601</v>
      </c>
      <c r="CG6">
        <v>37.232876712328697</v>
      </c>
      <c r="CH6">
        <v>0.36358136721113099</v>
      </c>
      <c r="CI6">
        <v>0.459959758551307</v>
      </c>
      <c r="CJ6">
        <v>0.77884615384615297</v>
      </c>
      <c r="CK6">
        <v>0.85858585858585801</v>
      </c>
      <c r="CL6">
        <v>0.74074074074074003</v>
      </c>
      <c r="CM6">
        <v>0.85882352941176399</v>
      </c>
      <c r="CN6">
        <v>127.908644199444</v>
      </c>
      <c r="CO6">
        <v>0.27879578354697998</v>
      </c>
      <c r="CP6">
        <v>984765068286.98999</v>
      </c>
      <c r="CQ6" s="1">
        <v>2.7400173887633501E+17</v>
      </c>
      <c r="CR6">
        <v>0.77307453558363004</v>
      </c>
      <c r="CS6">
        <v>7.8636820052799206E-2</v>
      </c>
      <c r="CT6">
        <v>5.2684700735573999E-2</v>
      </c>
      <c r="CU6">
        <v>0.22909720821517901</v>
      </c>
      <c r="CV6">
        <v>0.21351193942923699</v>
      </c>
      <c r="CW6">
        <v>2</v>
      </c>
      <c r="CX6">
        <v>5.0887124605791999E-2</v>
      </c>
      <c r="CY6">
        <v>5.0253149542665902E-2</v>
      </c>
      <c r="CZ6">
        <v>3.7785232661589403E-2</v>
      </c>
      <c r="DA6">
        <v>3.77852326830901E-2</v>
      </c>
      <c r="DB6">
        <v>3.78207151233559E-2</v>
      </c>
      <c r="DC6">
        <v>3.7820715145424899E-2</v>
      </c>
      <c r="DD6">
        <v>1.26829268292682</v>
      </c>
      <c r="DE6">
        <v>2</v>
      </c>
      <c r="DF6">
        <v>1.15116279069767</v>
      </c>
      <c r="DG6">
        <v>2</v>
      </c>
      <c r="DH6">
        <v>121</v>
      </c>
      <c r="DI6">
        <v>259</v>
      </c>
      <c r="DJ6" t="s">
        <v>7</v>
      </c>
    </row>
    <row r="7" spans="1:114" x14ac:dyDescent="0.25">
      <c r="A7" t="s">
        <v>126</v>
      </c>
      <c r="B7">
        <v>3426</v>
      </c>
      <c r="C7">
        <v>335</v>
      </c>
      <c r="D7">
        <v>9.7799999999999998E-2</v>
      </c>
      <c r="E7">
        <v>1171</v>
      </c>
      <c r="F7">
        <v>0.34179999999999999</v>
      </c>
      <c r="G7">
        <v>4932</v>
      </c>
      <c r="H7">
        <v>727</v>
      </c>
      <c r="I7">
        <v>0.1474</v>
      </c>
      <c r="J7">
        <v>2927</v>
      </c>
      <c r="K7">
        <v>0.59350000000000003</v>
      </c>
      <c r="L7">
        <v>8358</v>
      </c>
      <c r="M7">
        <v>373</v>
      </c>
      <c r="N7">
        <v>0.1089</v>
      </c>
      <c r="O7">
        <v>76</v>
      </c>
      <c r="P7">
        <v>0.20380000000000001</v>
      </c>
      <c r="Q7">
        <v>143</v>
      </c>
      <c r="R7">
        <v>0.38340000000000002</v>
      </c>
      <c r="S7">
        <v>165</v>
      </c>
      <c r="T7">
        <v>3.3500000000000002E-2</v>
      </c>
      <c r="U7">
        <v>27</v>
      </c>
      <c r="V7">
        <v>0.1636</v>
      </c>
      <c r="W7">
        <v>103</v>
      </c>
      <c r="X7">
        <v>0.62419999999999998</v>
      </c>
      <c r="Y7">
        <v>7</v>
      </c>
      <c r="Z7">
        <v>2E-3</v>
      </c>
      <c r="AA7">
        <v>7</v>
      </c>
      <c r="AB7">
        <v>1</v>
      </c>
      <c r="AC7">
        <v>7</v>
      </c>
      <c r="AD7">
        <v>1</v>
      </c>
      <c r="AE7">
        <v>4</v>
      </c>
      <c r="AF7">
        <v>8.0000000000000004E-4</v>
      </c>
      <c r="AG7">
        <v>3</v>
      </c>
      <c r="AH7">
        <v>0.75</v>
      </c>
      <c r="AI7">
        <v>4</v>
      </c>
      <c r="AJ7">
        <v>1</v>
      </c>
      <c r="AK7">
        <v>22</v>
      </c>
      <c r="AL7">
        <v>19</v>
      </c>
      <c r="AM7">
        <v>74</v>
      </c>
      <c r="AN7">
        <v>56</v>
      </c>
      <c r="AO7">
        <v>2849</v>
      </c>
      <c r="AP7">
        <v>0.83160000000000001</v>
      </c>
      <c r="AQ7">
        <v>577</v>
      </c>
      <c r="AR7">
        <v>0.16839999999999999</v>
      </c>
      <c r="AS7">
        <v>4469</v>
      </c>
      <c r="AT7">
        <v>0.90610000000000002</v>
      </c>
      <c r="AU7">
        <v>463</v>
      </c>
      <c r="AV7">
        <v>9.3899999999999997E-2</v>
      </c>
      <c r="AW7">
        <v>1.4275</v>
      </c>
      <c r="AX7">
        <v>1.3208</v>
      </c>
      <c r="AY7">
        <v>250.45709281961399</v>
      </c>
      <c r="AZ7">
        <v>812.73175182481702</v>
      </c>
      <c r="BA7">
        <v>83583.891474794102</v>
      </c>
      <c r="BB7">
        <v>2937236.5547663402</v>
      </c>
      <c r="BC7">
        <v>552</v>
      </c>
      <c r="BD7">
        <v>0.16109999999999999</v>
      </c>
      <c r="BE7">
        <v>1152</v>
      </c>
      <c r="BF7">
        <v>0.2336</v>
      </c>
      <c r="BG7">
        <v>101</v>
      </c>
      <c r="BH7">
        <v>2.9499999999999998E-2</v>
      </c>
      <c r="BI7">
        <v>89</v>
      </c>
      <c r="BJ7">
        <v>1.7999999999999999E-2</v>
      </c>
      <c r="BK7">
        <v>3.266</v>
      </c>
      <c r="BL7">
        <v>4.7016</v>
      </c>
      <c r="BM7">
        <v>7.9676</v>
      </c>
      <c r="BN7">
        <v>1203</v>
      </c>
      <c r="BO7">
        <v>1105</v>
      </c>
      <c r="BP7">
        <v>0.35</v>
      </c>
      <c r="BQ7">
        <v>0.22</v>
      </c>
      <c r="BR7">
        <v>2097</v>
      </c>
      <c r="BS7">
        <v>0.61209999999999998</v>
      </c>
      <c r="BT7">
        <v>125</v>
      </c>
      <c r="BU7">
        <v>3.6499999999999998E-2</v>
      </c>
      <c r="BV7">
        <v>1763</v>
      </c>
      <c r="BW7">
        <v>0.35749999999999998</v>
      </c>
      <c r="BX7">
        <v>206</v>
      </c>
      <c r="BY7">
        <v>4.1799999999999997E-2</v>
      </c>
      <c r="BZ7">
        <v>18.551371862229999</v>
      </c>
      <c r="CA7">
        <v>34.301703163017002</v>
      </c>
      <c r="CB7">
        <v>212.021441492191</v>
      </c>
      <c r="CC7">
        <v>695.16404413897396</v>
      </c>
      <c r="CD7">
        <v>2.8971449003745201E-3</v>
      </c>
      <c r="CE7">
        <v>2.3807522852090199E-3</v>
      </c>
      <c r="CF7">
        <v>36.4</v>
      </c>
      <c r="CG7">
        <v>48.794871794871703</v>
      </c>
      <c r="CH7">
        <v>0.70512820512820495</v>
      </c>
      <c r="CI7">
        <v>0.76726726726726702</v>
      </c>
      <c r="CJ7">
        <v>0.54362416107382505</v>
      </c>
      <c r="CK7">
        <v>0.63909774436090205</v>
      </c>
      <c r="CL7">
        <v>0.18518518518518501</v>
      </c>
      <c r="CM7">
        <v>0.45882352941176402</v>
      </c>
      <c r="CN7">
        <v>109.018379092148</v>
      </c>
      <c r="CO7">
        <v>7.43023531112047E-2</v>
      </c>
      <c r="CP7">
        <v>99283205828.124603</v>
      </c>
      <c r="CQ7" s="1">
        <v>1.22252565740354E+17</v>
      </c>
      <c r="CR7">
        <v>0.13059074982237101</v>
      </c>
      <c r="CS7">
        <v>2.45780946591131E-3</v>
      </c>
      <c r="CT7">
        <v>2.90261407677294E-3</v>
      </c>
      <c r="CU7">
        <v>0.45544090056285103</v>
      </c>
      <c r="CV7">
        <v>0.28220656243118197</v>
      </c>
      <c r="CW7">
        <v>2</v>
      </c>
      <c r="CX7">
        <v>5.7630664253603501E-3</v>
      </c>
      <c r="CY7">
        <v>5.7645971482174702E-3</v>
      </c>
      <c r="CZ7">
        <v>1.7430752248703599E-3</v>
      </c>
      <c r="DA7">
        <v>1.74307522597206E-3</v>
      </c>
      <c r="DB7">
        <v>2.0282560930747701E-3</v>
      </c>
      <c r="DC7">
        <v>2.0282560942146899E-3</v>
      </c>
      <c r="DD7">
        <v>1.8170731707317</v>
      </c>
      <c r="DE7">
        <v>2</v>
      </c>
      <c r="DF7">
        <v>1.5465116279069699</v>
      </c>
      <c r="DG7">
        <v>2</v>
      </c>
      <c r="DH7">
        <v>5</v>
      </c>
      <c r="DI7">
        <v>44</v>
      </c>
      <c r="DJ7" t="s">
        <v>4</v>
      </c>
    </row>
    <row r="8" spans="1:114" x14ac:dyDescent="0.25">
      <c r="A8" t="s">
        <v>127</v>
      </c>
      <c r="B8">
        <v>652</v>
      </c>
      <c r="C8">
        <v>71</v>
      </c>
      <c r="D8">
        <v>0.1089</v>
      </c>
      <c r="E8">
        <v>186</v>
      </c>
      <c r="F8">
        <v>0.2853</v>
      </c>
      <c r="G8">
        <v>881</v>
      </c>
      <c r="H8">
        <v>57</v>
      </c>
      <c r="I8">
        <v>6.4699999999999994E-2</v>
      </c>
      <c r="J8">
        <v>498</v>
      </c>
      <c r="K8">
        <v>0.56530000000000002</v>
      </c>
      <c r="L8">
        <v>1533</v>
      </c>
      <c r="M8">
        <v>8</v>
      </c>
      <c r="N8">
        <v>1.23E-2</v>
      </c>
      <c r="O8">
        <v>5</v>
      </c>
      <c r="P8">
        <v>0.625</v>
      </c>
      <c r="Q8">
        <v>6</v>
      </c>
      <c r="R8">
        <v>0.75</v>
      </c>
      <c r="S8">
        <v>256</v>
      </c>
      <c r="T8">
        <v>0.29060000000000002</v>
      </c>
      <c r="U8">
        <v>17</v>
      </c>
      <c r="V8">
        <v>6.6400000000000001E-2</v>
      </c>
      <c r="W8">
        <v>134</v>
      </c>
      <c r="X8">
        <v>0.52339999999999998</v>
      </c>
      <c r="Y8">
        <v>4</v>
      </c>
      <c r="Z8">
        <v>6.1000000000000004E-3</v>
      </c>
      <c r="AA8">
        <v>4</v>
      </c>
      <c r="AB8">
        <v>1</v>
      </c>
      <c r="AC8">
        <v>4</v>
      </c>
      <c r="AD8">
        <v>1</v>
      </c>
      <c r="AE8">
        <v>3</v>
      </c>
      <c r="AF8">
        <v>3.3999999999999998E-3</v>
      </c>
      <c r="AG8">
        <v>3</v>
      </c>
      <c r="AH8">
        <v>1</v>
      </c>
      <c r="AI8">
        <v>3</v>
      </c>
      <c r="AJ8">
        <v>1</v>
      </c>
      <c r="AK8">
        <v>69</v>
      </c>
      <c r="AL8">
        <v>82</v>
      </c>
      <c r="AM8">
        <v>89</v>
      </c>
      <c r="AN8">
        <v>90</v>
      </c>
      <c r="AO8">
        <v>473</v>
      </c>
      <c r="AP8">
        <v>0.72550000000000003</v>
      </c>
      <c r="AQ8">
        <v>179</v>
      </c>
      <c r="AR8">
        <v>0.27450000000000002</v>
      </c>
      <c r="AS8">
        <v>680</v>
      </c>
      <c r="AT8">
        <v>0.77190000000000003</v>
      </c>
      <c r="AU8">
        <v>201</v>
      </c>
      <c r="AV8">
        <v>0.2281</v>
      </c>
      <c r="AW8">
        <v>1.9176</v>
      </c>
      <c r="AX8">
        <v>1.8608</v>
      </c>
      <c r="AY8">
        <v>353.11656441717702</v>
      </c>
      <c r="AZ8">
        <v>583.09194097616296</v>
      </c>
      <c r="BA8">
        <v>247904.851443411</v>
      </c>
      <c r="BB8">
        <v>360722.55113823002</v>
      </c>
      <c r="BC8">
        <v>143</v>
      </c>
      <c r="BD8">
        <v>0.21929999999999999</v>
      </c>
      <c r="BE8">
        <v>93</v>
      </c>
      <c r="BF8">
        <v>0.1056</v>
      </c>
      <c r="BG8">
        <v>94</v>
      </c>
      <c r="BH8">
        <v>0.14419999999999999</v>
      </c>
      <c r="BI8">
        <v>70</v>
      </c>
      <c r="BJ8">
        <v>7.9500000000000001E-2</v>
      </c>
      <c r="BK8">
        <v>0.59709999999999996</v>
      </c>
      <c r="BL8">
        <v>0.80679999999999996</v>
      </c>
      <c r="BM8">
        <v>1.4037999999999999</v>
      </c>
      <c r="BN8">
        <v>107</v>
      </c>
      <c r="BO8">
        <v>322</v>
      </c>
      <c r="BP8">
        <v>0.16</v>
      </c>
      <c r="BQ8">
        <v>0.37</v>
      </c>
      <c r="BR8">
        <v>518</v>
      </c>
      <c r="BS8">
        <v>0.79449999999999998</v>
      </c>
      <c r="BT8">
        <v>14</v>
      </c>
      <c r="BU8">
        <v>2.1499999999999998E-2</v>
      </c>
      <c r="BV8">
        <v>429</v>
      </c>
      <c r="BW8">
        <v>0.4869</v>
      </c>
      <c r="BX8">
        <v>44</v>
      </c>
      <c r="BY8">
        <v>4.99E-2</v>
      </c>
      <c r="BZ8">
        <v>22.710122699386499</v>
      </c>
      <c r="CA8">
        <v>35.740068104426697</v>
      </c>
      <c r="CB8">
        <v>344.71811838985201</v>
      </c>
      <c r="CC8">
        <v>932.10383155041302</v>
      </c>
      <c r="CD8">
        <v>5.7351838996746096E-3</v>
      </c>
      <c r="CE8">
        <v>4.5194003527336801E-4</v>
      </c>
      <c r="CF8">
        <v>42.7</v>
      </c>
      <c r="CG8">
        <v>45</v>
      </c>
      <c r="CH8">
        <v>0.844444444444444</v>
      </c>
      <c r="CI8">
        <v>0.71164021164021096</v>
      </c>
      <c r="CJ8">
        <v>0.52258064516128999</v>
      </c>
      <c r="CK8">
        <v>0.59859154929577396</v>
      </c>
      <c r="CL8">
        <v>0.12345679012345601</v>
      </c>
      <c r="CM8">
        <v>0.35294117647058798</v>
      </c>
      <c r="CN8">
        <v>105.752767932482</v>
      </c>
      <c r="CO8">
        <v>1.02093405019492E-2</v>
      </c>
      <c r="CP8">
        <v>58429191250.120598</v>
      </c>
      <c r="CQ8" s="1">
        <v>6.1063909600938896E+16</v>
      </c>
      <c r="CR8">
        <v>8.0843410396604698E-2</v>
      </c>
      <c r="CS8">
        <v>4.6241181657848297E-4</v>
      </c>
      <c r="CT8">
        <v>5.8172407701508897E-3</v>
      </c>
      <c r="CU8">
        <v>0.49013722126929599</v>
      </c>
      <c r="CV8">
        <v>0.48587239037477897</v>
      </c>
      <c r="CW8">
        <v>3</v>
      </c>
      <c r="CX8">
        <v>4.7731974104792503E-3</v>
      </c>
      <c r="CY8">
        <v>5.8329831227110201E-3</v>
      </c>
      <c r="CZ8">
        <v>8.6406914002434604E-4</v>
      </c>
      <c r="DA8">
        <v>8.6406913997822397E-4</v>
      </c>
      <c r="DB8">
        <v>9.5199821008387197E-4</v>
      </c>
      <c r="DC8">
        <v>9.5199821007993003E-4</v>
      </c>
      <c r="DD8">
        <v>1.8902439024390201</v>
      </c>
      <c r="DE8">
        <v>3</v>
      </c>
      <c r="DF8">
        <v>1.65116279069767</v>
      </c>
      <c r="DG8">
        <v>2</v>
      </c>
      <c r="DH8">
        <v>3</v>
      </c>
      <c r="DI8">
        <v>21</v>
      </c>
      <c r="DJ8" t="s">
        <v>4</v>
      </c>
    </row>
    <row r="9" spans="1:114" x14ac:dyDescent="0.25">
      <c r="A9" t="s">
        <v>128</v>
      </c>
      <c r="B9">
        <v>146</v>
      </c>
      <c r="C9">
        <v>27</v>
      </c>
      <c r="D9">
        <v>0.18490000000000001</v>
      </c>
      <c r="E9">
        <v>32</v>
      </c>
      <c r="F9">
        <v>0.21920000000000001</v>
      </c>
      <c r="G9">
        <v>324</v>
      </c>
      <c r="H9">
        <v>37</v>
      </c>
      <c r="I9">
        <v>0.1142</v>
      </c>
      <c r="J9">
        <v>215</v>
      </c>
      <c r="K9">
        <v>0.66359999999999997</v>
      </c>
      <c r="L9">
        <v>470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105</v>
      </c>
      <c r="T9">
        <v>0.3241</v>
      </c>
      <c r="U9">
        <v>4</v>
      </c>
      <c r="V9">
        <v>3.8100000000000002E-2</v>
      </c>
      <c r="W9">
        <v>57</v>
      </c>
      <c r="X9">
        <v>0.54290000000000005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84</v>
      </c>
      <c r="AL9">
        <v>85</v>
      </c>
      <c r="AM9">
        <v>100</v>
      </c>
      <c r="AN9">
        <v>90</v>
      </c>
      <c r="AO9">
        <v>100</v>
      </c>
      <c r="AP9">
        <v>0.68489999999999995</v>
      </c>
      <c r="AQ9">
        <v>46</v>
      </c>
      <c r="AR9">
        <v>0.31509999999999999</v>
      </c>
      <c r="AS9">
        <v>281</v>
      </c>
      <c r="AT9">
        <v>0.86729999999999996</v>
      </c>
      <c r="AU9">
        <v>43</v>
      </c>
      <c r="AV9">
        <v>0.13270000000000001</v>
      </c>
      <c r="AW9">
        <v>1.9211</v>
      </c>
      <c r="AX9">
        <v>2.7176</v>
      </c>
      <c r="AY9">
        <v>204.16438356164301</v>
      </c>
      <c r="AZ9">
        <v>793.06790123456699</v>
      </c>
      <c r="BA9">
        <v>20336.068868455601</v>
      </c>
      <c r="BB9">
        <v>795768.06329065596</v>
      </c>
      <c r="BC9">
        <v>21</v>
      </c>
      <c r="BD9">
        <v>0.14380000000000001</v>
      </c>
      <c r="BE9">
        <v>91</v>
      </c>
      <c r="BF9">
        <v>0.28089999999999998</v>
      </c>
      <c r="BG9">
        <v>14</v>
      </c>
      <c r="BH9">
        <v>9.5899999999999999E-2</v>
      </c>
      <c r="BI9">
        <v>71</v>
      </c>
      <c r="BJ9">
        <v>0.21909999999999999</v>
      </c>
      <c r="BK9">
        <v>0.13719999999999999</v>
      </c>
      <c r="BL9">
        <v>0.30449999999999999</v>
      </c>
      <c r="BM9">
        <v>0.44169999999999998</v>
      </c>
      <c r="BN9">
        <v>68</v>
      </c>
      <c r="BO9">
        <v>126</v>
      </c>
      <c r="BP9">
        <v>0.47</v>
      </c>
      <c r="BQ9">
        <v>0.39</v>
      </c>
      <c r="BR9">
        <v>107</v>
      </c>
      <c r="BS9">
        <v>0.7329</v>
      </c>
      <c r="BT9">
        <v>1</v>
      </c>
      <c r="BU9">
        <v>6.7999999999999996E-3</v>
      </c>
      <c r="BV9">
        <v>153</v>
      </c>
      <c r="BW9">
        <v>0.47220000000000001</v>
      </c>
      <c r="BX9">
        <v>19</v>
      </c>
      <c r="BY9">
        <v>5.8599999999999999E-2</v>
      </c>
      <c r="BZ9">
        <v>27.547945205479401</v>
      </c>
      <c r="CA9">
        <v>44.518518518518498</v>
      </c>
      <c r="CB9">
        <v>251.686057421654</v>
      </c>
      <c r="CC9">
        <v>1174.9533607681699</v>
      </c>
      <c r="CD9">
        <v>2.15614397002122E-4</v>
      </c>
      <c r="CE9">
        <v>0</v>
      </c>
      <c r="CF9">
        <v>57.4</v>
      </c>
      <c r="CG9">
        <v>51.545454545454497</v>
      </c>
      <c r="CH9">
        <v>1</v>
      </c>
      <c r="CI9">
        <v>0.92105263157894701</v>
      </c>
      <c r="CJ9">
        <v>0.50943396226415005</v>
      </c>
      <c r="CK9">
        <v>0.56666666666666599</v>
      </c>
      <c r="CL9">
        <v>6.1728395061728301E-2</v>
      </c>
      <c r="CM9">
        <v>0.25882352941176401</v>
      </c>
      <c r="CN9">
        <v>88.643454963649802</v>
      </c>
      <c r="CO9">
        <v>2.1633760610102501E-3</v>
      </c>
      <c r="CP9">
        <v>22490997360.769901</v>
      </c>
      <c r="CQ9" s="1">
        <v>4.09691251973364E+16</v>
      </c>
      <c r="CR9">
        <v>3.2088817798287497E-2</v>
      </c>
      <c r="CS9">
        <v>0</v>
      </c>
      <c r="CT9">
        <v>2.15614397002122E-4</v>
      </c>
      <c r="CU9">
        <v>0.443729903536977</v>
      </c>
      <c r="CV9">
        <v>0.47464882136613001</v>
      </c>
      <c r="CW9">
        <v>3</v>
      </c>
      <c r="CX9">
        <v>2.9275717694686198E-3</v>
      </c>
      <c r="CY9">
        <v>2.90207590321939E-3</v>
      </c>
      <c r="CZ9">
        <v>2.1152418816197298E-3</v>
      </c>
      <c r="DA9">
        <v>2.1152418796725699E-3</v>
      </c>
      <c r="DB9">
        <v>1.9649926667103502E-3</v>
      </c>
      <c r="DC9">
        <v>1.9649926644342099E-3</v>
      </c>
      <c r="DD9">
        <v>1.9390243902438999</v>
      </c>
      <c r="DE9">
        <v>3</v>
      </c>
      <c r="DF9">
        <v>1.7441860465116199</v>
      </c>
      <c r="DG9">
        <v>2</v>
      </c>
      <c r="DH9">
        <v>1</v>
      </c>
      <c r="DI9">
        <v>11</v>
      </c>
      <c r="DJ9" t="s">
        <v>4</v>
      </c>
    </row>
    <row r="10" spans="1:114" x14ac:dyDescent="0.25">
      <c r="A10" t="s">
        <v>129</v>
      </c>
      <c r="B10">
        <v>5121</v>
      </c>
      <c r="C10">
        <v>700</v>
      </c>
      <c r="D10">
        <v>0.13669999999999999</v>
      </c>
      <c r="E10">
        <v>2047</v>
      </c>
      <c r="F10">
        <v>0.3997</v>
      </c>
      <c r="G10">
        <v>5002</v>
      </c>
      <c r="H10">
        <v>693</v>
      </c>
      <c r="I10">
        <v>0.13850000000000001</v>
      </c>
      <c r="J10">
        <v>3377</v>
      </c>
      <c r="K10">
        <v>0.67510000000000003</v>
      </c>
      <c r="L10">
        <v>10123</v>
      </c>
      <c r="M10">
        <v>36</v>
      </c>
      <c r="N10">
        <v>7.0000000000000001E-3</v>
      </c>
      <c r="O10">
        <v>26</v>
      </c>
      <c r="P10">
        <v>0.72219999999999995</v>
      </c>
      <c r="Q10">
        <v>22</v>
      </c>
      <c r="R10">
        <v>0.61109999999999998</v>
      </c>
      <c r="S10">
        <v>251</v>
      </c>
      <c r="T10">
        <v>5.0200000000000002E-2</v>
      </c>
      <c r="U10">
        <v>31</v>
      </c>
      <c r="V10">
        <v>0.1235</v>
      </c>
      <c r="W10">
        <v>153</v>
      </c>
      <c r="X10">
        <v>0.60960000000000003</v>
      </c>
      <c r="Y10">
        <v>14</v>
      </c>
      <c r="Z10">
        <v>2.7000000000000001E-3</v>
      </c>
      <c r="AA10">
        <v>14</v>
      </c>
      <c r="AB10">
        <v>1</v>
      </c>
      <c r="AC10">
        <v>13</v>
      </c>
      <c r="AD10">
        <v>0.92859999999999998</v>
      </c>
      <c r="AE10">
        <v>10</v>
      </c>
      <c r="AF10">
        <v>2E-3</v>
      </c>
      <c r="AG10">
        <v>10</v>
      </c>
      <c r="AH10">
        <v>1</v>
      </c>
      <c r="AI10">
        <v>10</v>
      </c>
      <c r="AJ10">
        <v>1</v>
      </c>
      <c r="AK10">
        <v>16</v>
      </c>
      <c r="AL10">
        <v>19</v>
      </c>
      <c r="AM10">
        <v>77</v>
      </c>
      <c r="AN10">
        <v>37</v>
      </c>
      <c r="AO10">
        <v>4608</v>
      </c>
      <c r="AP10">
        <v>0.89980000000000004</v>
      </c>
      <c r="AQ10">
        <v>513</v>
      </c>
      <c r="AR10">
        <v>0.1002</v>
      </c>
      <c r="AS10">
        <v>4750</v>
      </c>
      <c r="AT10">
        <v>0.9496</v>
      </c>
      <c r="AU10">
        <v>252</v>
      </c>
      <c r="AV10">
        <v>5.04E-2</v>
      </c>
      <c r="AW10">
        <v>1.3882000000000001</v>
      </c>
      <c r="AX10">
        <v>1.2613000000000001</v>
      </c>
      <c r="AY10">
        <v>465.97910564342902</v>
      </c>
      <c r="AZ10">
        <v>1273.7912834865999</v>
      </c>
      <c r="BA10">
        <v>1481836.81795826</v>
      </c>
      <c r="BB10">
        <v>2653686.6197720799</v>
      </c>
      <c r="BC10">
        <v>4138</v>
      </c>
      <c r="BD10">
        <v>0.80800000000000005</v>
      </c>
      <c r="BE10">
        <v>2222</v>
      </c>
      <c r="BF10">
        <v>0.44419999999999998</v>
      </c>
      <c r="BG10">
        <v>319</v>
      </c>
      <c r="BH10">
        <v>6.2300000000000001E-2</v>
      </c>
      <c r="BI10">
        <v>226</v>
      </c>
      <c r="BJ10">
        <v>4.5199999999999997E-2</v>
      </c>
      <c r="BK10">
        <v>5.4363000000000001</v>
      </c>
      <c r="BL10">
        <v>5.31</v>
      </c>
      <c r="BM10">
        <v>10.7463</v>
      </c>
      <c r="BN10">
        <v>1183</v>
      </c>
      <c r="BO10">
        <v>1114</v>
      </c>
      <c r="BP10">
        <v>0.23</v>
      </c>
      <c r="BQ10">
        <v>0.22</v>
      </c>
      <c r="BR10">
        <v>2774</v>
      </c>
      <c r="BS10">
        <v>0.54169999999999996</v>
      </c>
      <c r="BT10">
        <v>257</v>
      </c>
      <c r="BU10">
        <v>5.0200000000000002E-2</v>
      </c>
      <c r="BV10">
        <v>995</v>
      </c>
      <c r="BW10">
        <v>0.19889999999999999</v>
      </c>
      <c r="BX10">
        <v>102</v>
      </c>
      <c r="BY10">
        <v>2.0400000000000001E-2</v>
      </c>
      <c r="BZ10">
        <v>21.289006053505101</v>
      </c>
      <c r="CA10">
        <v>42.139144342263002</v>
      </c>
      <c r="CB10">
        <v>220.075038281746</v>
      </c>
      <c r="CC10">
        <v>576.95944732862495</v>
      </c>
      <c r="CD10">
        <v>4.9677298479891196E-3</v>
      </c>
      <c r="CE10">
        <v>1.04660910136644E-3</v>
      </c>
      <c r="CF10">
        <v>34.0555555555555</v>
      </c>
      <c r="CG10">
        <v>46.634146341463399</v>
      </c>
      <c r="CH10">
        <v>0.77500000000000002</v>
      </c>
      <c r="CI10">
        <v>0.73684210526315697</v>
      </c>
      <c r="CJ10">
        <v>0.55102040816326503</v>
      </c>
      <c r="CK10">
        <v>0.64885496183206104</v>
      </c>
      <c r="CL10">
        <v>0.22222222222222199</v>
      </c>
      <c r="CM10">
        <v>0.48235294117646998</v>
      </c>
      <c r="CN10">
        <v>110.73988453774101</v>
      </c>
      <c r="CO10">
        <v>5.2196416952874802E-2</v>
      </c>
      <c r="CP10">
        <v>129262178582.924</v>
      </c>
      <c r="CQ10" s="1">
        <v>1.2653413591092099E+17</v>
      </c>
      <c r="CR10">
        <v>0.16553585506631699</v>
      </c>
      <c r="CS10">
        <v>1.0700958849106899E-3</v>
      </c>
      <c r="CT10">
        <v>4.9708202980030198E-3</v>
      </c>
      <c r="CU10">
        <v>0.52700260991768699</v>
      </c>
      <c r="CV10">
        <v>0.32562751276757501</v>
      </c>
      <c r="CW10">
        <v>3</v>
      </c>
      <c r="CX10">
        <v>6.4593593147748802E-3</v>
      </c>
      <c r="CY10">
        <v>6.7759592849575903E-3</v>
      </c>
      <c r="CZ10">
        <v>1.28958207387207E-3</v>
      </c>
      <c r="DA10">
        <v>1.2895820746603201E-3</v>
      </c>
      <c r="DB10">
        <v>1.3669485454525299E-3</v>
      </c>
      <c r="DC10">
        <v>1.3669485463060199E-3</v>
      </c>
      <c r="DD10">
        <v>1.7926829268292599</v>
      </c>
      <c r="DE10">
        <v>3</v>
      </c>
      <c r="DF10">
        <v>1.52325581395348</v>
      </c>
      <c r="DG10">
        <v>2</v>
      </c>
      <c r="DH10">
        <v>8</v>
      </c>
      <c r="DI10">
        <v>66</v>
      </c>
      <c r="DJ10" t="s">
        <v>4</v>
      </c>
    </row>
    <row r="11" spans="1:114" x14ac:dyDescent="0.25">
      <c r="A11" t="s">
        <v>130</v>
      </c>
      <c r="B11">
        <v>22600</v>
      </c>
      <c r="C11">
        <v>1476</v>
      </c>
      <c r="D11">
        <v>6.5299999999999997E-2</v>
      </c>
      <c r="E11">
        <v>4779</v>
      </c>
      <c r="F11">
        <v>0.21149999999999999</v>
      </c>
      <c r="G11">
        <v>17123</v>
      </c>
      <c r="H11">
        <v>1045</v>
      </c>
      <c r="I11">
        <v>6.0999999999999999E-2</v>
      </c>
      <c r="J11">
        <v>5690</v>
      </c>
      <c r="K11">
        <v>0.33229999999999998</v>
      </c>
      <c r="L11">
        <v>39723</v>
      </c>
      <c r="M11">
        <v>11045</v>
      </c>
      <c r="N11">
        <v>0.48870000000000002</v>
      </c>
      <c r="O11">
        <v>896</v>
      </c>
      <c r="P11">
        <v>8.1100000000000005E-2</v>
      </c>
      <c r="Q11">
        <v>2448</v>
      </c>
      <c r="R11">
        <v>0.22159999999999999</v>
      </c>
      <c r="S11">
        <v>3150</v>
      </c>
      <c r="T11">
        <v>0.184</v>
      </c>
      <c r="U11">
        <v>110</v>
      </c>
      <c r="V11">
        <v>3.49E-2</v>
      </c>
      <c r="W11">
        <v>1660</v>
      </c>
      <c r="X11">
        <v>0.52700000000000002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9</v>
      </c>
      <c r="AF11">
        <v>5.0000000000000001E-4</v>
      </c>
      <c r="AG11">
        <v>8</v>
      </c>
      <c r="AH11">
        <v>0.88890000000000002</v>
      </c>
      <c r="AI11">
        <v>8</v>
      </c>
      <c r="AJ11">
        <v>0.88890000000000002</v>
      </c>
      <c r="AK11">
        <v>54</v>
      </c>
      <c r="AL11">
        <v>52</v>
      </c>
      <c r="AM11">
        <v>77</v>
      </c>
      <c r="AN11">
        <v>76</v>
      </c>
      <c r="AO11">
        <v>13954</v>
      </c>
      <c r="AP11">
        <v>0.61739999999999995</v>
      </c>
      <c r="AQ11">
        <v>8646</v>
      </c>
      <c r="AR11">
        <v>0.3826</v>
      </c>
      <c r="AS11">
        <v>11409</v>
      </c>
      <c r="AT11">
        <v>0.6663</v>
      </c>
      <c r="AU11">
        <v>5714</v>
      </c>
      <c r="AV11">
        <v>0.3337</v>
      </c>
      <c r="AW11">
        <v>1.9692000000000001</v>
      </c>
      <c r="AX11">
        <v>2.1025</v>
      </c>
      <c r="AY11">
        <v>469.36340707964598</v>
      </c>
      <c r="AZ11">
        <v>486.62074402849902</v>
      </c>
      <c r="BA11">
        <v>221019.866298126</v>
      </c>
      <c r="BB11">
        <v>1057118.93961991</v>
      </c>
      <c r="BC11">
        <v>1972</v>
      </c>
      <c r="BD11">
        <v>8.7300000000000003E-2</v>
      </c>
      <c r="BE11">
        <v>1570</v>
      </c>
      <c r="BF11">
        <v>9.1700000000000004E-2</v>
      </c>
      <c r="BG11">
        <v>1248</v>
      </c>
      <c r="BH11">
        <v>5.5199999999999999E-2</v>
      </c>
      <c r="BI11">
        <v>912</v>
      </c>
      <c r="BJ11">
        <v>5.33E-2</v>
      </c>
      <c r="BK11">
        <v>20.378699999999998</v>
      </c>
      <c r="BL11">
        <v>15.44</v>
      </c>
      <c r="BM11">
        <v>35.818800000000003</v>
      </c>
      <c r="BN11">
        <v>7576</v>
      </c>
      <c r="BO11">
        <v>6542</v>
      </c>
      <c r="BP11">
        <v>0.34</v>
      </c>
      <c r="BQ11">
        <v>0.38</v>
      </c>
      <c r="BR11">
        <v>16969</v>
      </c>
      <c r="BS11">
        <v>0.75080000000000002</v>
      </c>
      <c r="BT11">
        <v>1951</v>
      </c>
      <c r="BU11">
        <v>8.6300000000000002E-2</v>
      </c>
      <c r="BV11">
        <v>12434</v>
      </c>
      <c r="BW11">
        <v>0.72619999999999996</v>
      </c>
      <c r="BX11">
        <v>1467</v>
      </c>
      <c r="BY11">
        <v>8.5699999999999998E-2</v>
      </c>
      <c r="BZ11">
        <v>31.7549557522123</v>
      </c>
      <c r="CA11">
        <v>32.102143316007698</v>
      </c>
      <c r="CB11">
        <v>566.36446659096396</v>
      </c>
      <c r="CC11">
        <v>525.58292071133997</v>
      </c>
      <c r="CD11">
        <v>9.4235528065429799E-3</v>
      </c>
      <c r="CE11">
        <v>8.7626846631688998E-3</v>
      </c>
      <c r="CF11">
        <v>31.6388888888888</v>
      </c>
      <c r="CG11">
        <v>43.2264150943396</v>
      </c>
      <c r="CH11">
        <v>0.64171122994652396</v>
      </c>
      <c r="CI11">
        <v>0.63450980392156797</v>
      </c>
      <c r="CJ11">
        <v>0.6328125</v>
      </c>
      <c r="CK11">
        <v>0.71428571428571397</v>
      </c>
      <c r="CL11">
        <v>0.44444444444444398</v>
      </c>
      <c r="CM11">
        <v>0.623529411764705</v>
      </c>
      <c r="CN11">
        <v>127.353669110366</v>
      </c>
      <c r="CO11">
        <v>8.9642734452221498E-2</v>
      </c>
      <c r="CP11">
        <v>546581805211.06299</v>
      </c>
      <c r="CQ11" s="1">
        <v>1.8737413458399002E+17</v>
      </c>
      <c r="CR11">
        <v>0.53550474779581503</v>
      </c>
      <c r="CS11">
        <v>8.78440292806228E-3</v>
      </c>
      <c r="CT11">
        <v>9.4235528065429799E-3</v>
      </c>
      <c r="CU11">
        <v>0.41041502643122202</v>
      </c>
      <c r="CV11">
        <v>0.28533157416271698</v>
      </c>
      <c r="CW11">
        <v>2</v>
      </c>
      <c r="CX11">
        <v>3.4835230412266098E-2</v>
      </c>
      <c r="CY11">
        <v>3.4999583078430603E-2</v>
      </c>
      <c r="CZ11">
        <v>5.1922358916110301E-2</v>
      </c>
      <c r="DA11">
        <v>5.1922358897420501E-2</v>
      </c>
      <c r="DB11">
        <v>5.2045528653401299E-2</v>
      </c>
      <c r="DC11">
        <v>5.2045528634377898E-2</v>
      </c>
      <c r="DD11">
        <v>1.5609756097560901</v>
      </c>
      <c r="DE11">
        <v>2</v>
      </c>
      <c r="DF11">
        <v>1.3837209302325499</v>
      </c>
      <c r="DG11">
        <v>2</v>
      </c>
      <c r="DH11">
        <v>52</v>
      </c>
      <c r="DI11">
        <v>99</v>
      </c>
      <c r="DJ11" t="s">
        <v>3</v>
      </c>
    </row>
    <row r="12" spans="1:114" x14ac:dyDescent="0.25">
      <c r="A12" t="s">
        <v>131</v>
      </c>
      <c r="B12">
        <v>2180</v>
      </c>
      <c r="C12">
        <v>184</v>
      </c>
      <c r="D12">
        <v>8.4400000000000003E-2</v>
      </c>
      <c r="E12">
        <v>741</v>
      </c>
      <c r="F12">
        <v>0.33989999999999998</v>
      </c>
      <c r="G12">
        <v>2341</v>
      </c>
      <c r="H12">
        <v>201</v>
      </c>
      <c r="I12">
        <v>8.5900000000000004E-2</v>
      </c>
      <c r="J12">
        <v>1281</v>
      </c>
      <c r="K12">
        <v>0.54720000000000002</v>
      </c>
      <c r="L12">
        <v>4521</v>
      </c>
      <c r="M12">
        <v>475</v>
      </c>
      <c r="N12">
        <v>0.21790000000000001</v>
      </c>
      <c r="O12">
        <v>92</v>
      </c>
      <c r="P12">
        <v>0.19370000000000001</v>
      </c>
      <c r="Q12">
        <v>174</v>
      </c>
      <c r="R12">
        <v>0.36630000000000001</v>
      </c>
      <c r="S12">
        <v>612</v>
      </c>
      <c r="T12">
        <v>0.26140000000000002</v>
      </c>
      <c r="U12">
        <v>30</v>
      </c>
      <c r="V12">
        <v>4.9000000000000002E-2</v>
      </c>
      <c r="W12">
        <v>327</v>
      </c>
      <c r="X12">
        <v>0.5343</v>
      </c>
      <c r="Y12">
        <v>9</v>
      </c>
      <c r="Z12">
        <v>4.1000000000000003E-3</v>
      </c>
      <c r="AA12">
        <v>9</v>
      </c>
      <c r="AB12">
        <v>1</v>
      </c>
      <c r="AC12">
        <v>9</v>
      </c>
      <c r="AD12">
        <v>1</v>
      </c>
      <c r="AE12">
        <v>18</v>
      </c>
      <c r="AF12">
        <v>7.7000000000000002E-3</v>
      </c>
      <c r="AG12">
        <v>18</v>
      </c>
      <c r="AH12">
        <v>1</v>
      </c>
      <c r="AI12">
        <v>17</v>
      </c>
      <c r="AJ12">
        <v>0.94440000000000002</v>
      </c>
      <c r="AK12">
        <v>70</v>
      </c>
      <c r="AL12">
        <v>85</v>
      </c>
      <c r="AM12">
        <v>92</v>
      </c>
      <c r="AN12">
        <v>91</v>
      </c>
      <c r="AO12">
        <v>1657</v>
      </c>
      <c r="AP12">
        <v>0.7601</v>
      </c>
      <c r="AQ12">
        <v>523</v>
      </c>
      <c r="AR12">
        <v>0.2399</v>
      </c>
      <c r="AS12">
        <v>1777</v>
      </c>
      <c r="AT12">
        <v>0.7591</v>
      </c>
      <c r="AU12">
        <v>564</v>
      </c>
      <c r="AV12">
        <v>0.2409</v>
      </c>
      <c r="AW12">
        <v>1.6991000000000001</v>
      </c>
      <c r="AX12">
        <v>2.9628000000000001</v>
      </c>
      <c r="AY12">
        <v>233.62660550458699</v>
      </c>
      <c r="AZ12">
        <v>546.59290901324198</v>
      </c>
      <c r="BA12">
        <v>86919.117457284505</v>
      </c>
      <c r="BB12">
        <v>431435.626246172</v>
      </c>
      <c r="BC12">
        <v>420</v>
      </c>
      <c r="BD12">
        <v>0.19270000000000001</v>
      </c>
      <c r="BE12">
        <v>436</v>
      </c>
      <c r="BF12">
        <v>0.1862</v>
      </c>
      <c r="BG12">
        <v>303</v>
      </c>
      <c r="BH12">
        <v>0.13900000000000001</v>
      </c>
      <c r="BI12">
        <v>361</v>
      </c>
      <c r="BJ12">
        <v>0.1542</v>
      </c>
      <c r="BK12">
        <v>1.9944999999999999</v>
      </c>
      <c r="BL12">
        <v>2.1417999999999999</v>
      </c>
      <c r="BM12">
        <v>4.1363000000000003</v>
      </c>
      <c r="BN12">
        <v>426</v>
      </c>
      <c r="BO12">
        <v>846</v>
      </c>
      <c r="BP12">
        <v>0.2</v>
      </c>
      <c r="BQ12">
        <v>0.36</v>
      </c>
      <c r="BR12">
        <v>1602</v>
      </c>
      <c r="BS12">
        <v>0.7349</v>
      </c>
      <c r="BT12">
        <v>68</v>
      </c>
      <c r="BU12">
        <v>3.1199999999999999E-2</v>
      </c>
      <c r="BV12">
        <v>1052</v>
      </c>
      <c r="BW12">
        <v>0.44940000000000002</v>
      </c>
      <c r="BX12">
        <v>130</v>
      </c>
      <c r="BY12">
        <v>5.5500000000000001E-2</v>
      </c>
      <c r="BZ12">
        <v>22.5435779816513</v>
      </c>
      <c r="CA12">
        <v>36.135839384878203</v>
      </c>
      <c r="CB12">
        <v>188.271954170523</v>
      </c>
      <c r="CC12">
        <v>959.33396116001995</v>
      </c>
      <c r="CD12">
        <v>1.6032081202737698E-2</v>
      </c>
      <c r="CE12">
        <v>8.20993745086975E-3</v>
      </c>
      <c r="CF12">
        <v>31.705882352941099</v>
      </c>
      <c r="CG12">
        <v>41.793103448275801</v>
      </c>
      <c r="CH12">
        <v>0.60080645161290303</v>
      </c>
      <c r="CI12">
        <v>0.58376623376623304</v>
      </c>
      <c r="CJ12">
        <v>0.62307692307692297</v>
      </c>
      <c r="CK12">
        <v>0.74561403508771895</v>
      </c>
      <c r="CL12">
        <v>0.41975308641975301</v>
      </c>
      <c r="CM12">
        <v>0.68235294117647005</v>
      </c>
      <c r="CN12">
        <v>120.832167005683</v>
      </c>
      <c r="CO12">
        <v>4.5237352801865999E-2</v>
      </c>
      <c r="CP12">
        <v>460003741824.612</v>
      </c>
      <c r="CQ12" s="1">
        <v>2.10433711581148E+17</v>
      </c>
      <c r="CR12">
        <v>0.47677567762645001</v>
      </c>
      <c r="CS12">
        <v>8.2091893422665992E-3</v>
      </c>
      <c r="CT12">
        <v>1.60292782578982E-2</v>
      </c>
      <c r="CU12">
        <v>0.27430273490387203</v>
      </c>
      <c r="CV12">
        <v>0.23779372702798299</v>
      </c>
      <c r="CW12">
        <v>2</v>
      </c>
      <c r="CX12">
        <v>1.11864678855023E-2</v>
      </c>
      <c r="CY12">
        <v>1.1219793232668199E-2</v>
      </c>
      <c r="CZ12">
        <v>3.2453174550432298E-3</v>
      </c>
      <c r="DA12">
        <v>3.2453174566143802E-3</v>
      </c>
      <c r="DB12">
        <v>3.2382023442642199E-3</v>
      </c>
      <c r="DC12">
        <v>3.2382023458767E-3</v>
      </c>
      <c r="DD12">
        <v>1.58536585365853</v>
      </c>
      <c r="DE12">
        <v>2</v>
      </c>
      <c r="DF12">
        <v>1.32558139534883</v>
      </c>
      <c r="DG12">
        <v>2</v>
      </c>
      <c r="DH12">
        <v>44</v>
      </c>
      <c r="DI12">
        <v>176</v>
      </c>
      <c r="DJ12" t="s">
        <v>8</v>
      </c>
    </row>
    <row r="13" spans="1:114" x14ac:dyDescent="0.25">
      <c r="A13" t="s">
        <v>132</v>
      </c>
      <c r="B13">
        <v>134</v>
      </c>
      <c r="C13">
        <v>24</v>
      </c>
      <c r="D13">
        <v>0.17910000000000001</v>
      </c>
      <c r="E13">
        <v>67</v>
      </c>
      <c r="F13">
        <v>0.5</v>
      </c>
      <c r="G13">
        <v>398</v>
      </c>
      <c r="H13">
        <v>42</v>
      </c>
      <c r="I13">
        <v>0.1055</v>
      </c>
      <c r="J13">
        <v>212</v>
      </c>
      <c r="K13">
        <v>0.53269999999999995</v>
      </c>
      <c r="L13">
        <v>532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49</v>
      </c>
      <c r="T13">
        <v>0.1231</v>
      </c>
      <c r="U13">
        <v>8</v>
      </c>
      <c r="V13">
        <v>0.1633</v>
      </c>
      <c r="W13">
        <v>22</v>
      </c>
      <c r="X13">
        <v>0.44900000000000001</v>
      </c>
      <c r="Y13">
        <v>5</v>
      </c>
      <c r="Z13">
        <v>3.73E-2</v>
      </c>
      <c r="AA13">
        <v>5</v>
      </c>
      <c r="AB13">
        <v>1</v>
      </c>
      <c r="AC13">
        <v>4</v>
      </c>
      <c r="AD13">
        <v>0.8</v>
      </c>
      <c r="AE13">
        <v>2</v>
      </c>
      <c r="AF13">
        <v>5.0000000000000001E-3</v>
      </c>
      <c r="AG13">
        <v>2</v>
      </c>
      <c r="AH13">
        <v>1</v>
      </c>
      <c r="AI13">
        <v>2</v>
      </c>
      <c r="AJ13">
        <v>1</v>
      </c>
      <c r="AK13">
        <v>94</v>
      </c>
      <c r="AL13">
        <v>91</v>
      </c>
      <c r="AM13">
        <v>96</v>
      </c>
      <c r="AN13">
        <v>95</v>
      </c>
      <c r="AO13">
        <v>119</v>
      </c>
      <c r="AP13">
        <v>0.8881</v>
      </c>
      <c r="AQ13">
        <v>15</v>
      </c>
      <c r="AR13">
        <v>0.1119</v>
      </c>
      <c r="AS13">
        <v>275</v>
      </c>
      <c r="AT13">
        <v>0.69099999999999995</v>
      </c>
      <c r="AU13">
        <v>123</v>
      </c>
      <c r="AV13">
        <v>0.309</v>
      </c>
      <c r="AW13">
        <v>1.2406999999999999</v>
      </c>
      <c r="AX13">
        <v>2.46</v>
      </c>
      <c r="AY13">
        <v>316.75373134328299</v>
      </c>
      <c r="AZ13">
        <v>566.24623115577799</v>
      </c>
      <c r="BA13">
        <v>463681.29009801702</v>
      </c>
      <c r="BB13">
        <v>243163.46198328299</v>
      </c>
      <c r="BC13">
        <v>22</v>
      </c>
      <c r="BD13">
        <v>0.16420000000000001</v>
      </c>
      <c r="BE13">
        <v>39</v>
      </c>
      <c r="BF13">
        <v>9.8000000000000004E-2</v>
      </c>
      <c r="BG13">
        <v>21</v>
      </c>
      <c r="BH13">
        <v>0.15670000000000001</v>
      </c>
      <c r="BI13">
        <v>36</v>
      </c>
      <c r="BJ13">
        <v>9.0499999999999997E-2</v>
      </c>
      <c r="BK13">
        <v>0.14549999999999999</v>
      </c>
      <c r="BL13">
        <v>0.43209999999999998</v>
      </c>
      <c r="BM13">
        <v>0.5776</v>
      </c>
      <c r="BN13">
        <v>24</v>
      </c>
      <c r="BO13">
        <v>92</v>
      </c>
      <c r="BP13">
        <v>0.18</v>
      </c>
      <c r="BQ13">
        <v>0.23</v>
      </c>
      <c r="BR13">
        <v>105</v>
      </c>
      <c r="BS13">
        <v>0.78359999999999996</v>
      </c>
      <c r="BT13">
        <v>3</v>
      </c>
      <c r="BU13">
        <v>2.24E-2</v>
      </c>
      <c r="BV13">
        <v>180</v>
      </c>
      <c r="BW13">
        <v>0.45229999999999998</v>
      </c>
      <c r="BX13">
        <v>17</v>
      </c>
      <c r="BY13">
        <v>4.2700000000000002E-2</v>
      </c>
      <c r="BZ13">
        <v>19.410447761194</v>
      </c>
      <c r="CA13">
        <v>32.854271356783897</v>
      </c>
      <c r="CB13">
        <v>228.495711739808</v>
      </c>
      <c r="CC13">
        <v>934.62197924294799</v>
      </c>
      <c r="CD13">
        <v>1.05236719750946E-4</v>
      </c>
      <c r="CE13">
        <v>0</v>
      </c>
      <c r="CF13">
        <v>55.5</v>
      </c>
      <c r="CG13">
        <v>51.772727272727202</v>
      </c>
      <c r="CH13">
        <v>1</v>
      </c>
      <c r="CI13">
        <v>0.95263157894736805</v>
      </c>
      <c r="CJ13">
        <v>0.496932515337423</v>
      </c>
      <c r="CK13">
        <v>0.56666666666666599</v>
      </c>
      <c r="CL13">
        <v>4.9382716049382699E-2</v>
      </c>
      <c r="CM13">
        <v>0.25882352941176401</v>
      </c>
      <c r="CN13">
        <v>78.584655264260405</v>
      </c>
      <c r="CO13">
        <v>1.98583410671049E-3</v>
      </c>
      <c r="CP13">
        <v>14165665790.1507</v>
      </c>
      <c r="CQ13" s="1">
        <v>4.15938900022756E+16</v>
      </c>
      <c r="CR13">
        <v>2.0226924652686998E-2</v>
      </c>
      <c r="CS13">
        <v>0</v>
      </c>
      <c r="CT13">
        <v>1.05236719750946E-4</v>
      </c>
      <c r="CU13">
        <v>0.72316384180790905</v>
      </c>
      <c r="CV13">
        <v>0.557674841053587</v>
      </c>
      <c r="CW13">
        <v>3</v>
      </c>
      <c r="CX13">
        <v>2.7630274193223502E-3</v>
      </c>
      <c r="CY13">
        <v>2.9526663881644399E-3</v>
      </c>
      <c r="CZ13">
        <v>3.2004386349624602E-4</v>
      </c>
      <c r="DA13">
        <v>3.20043863445231E-4</v>
      </c>
      <c r="DB13">
        <v>5.3512705060950296E-4</v>
      </c>
      <c r="DC13">
        <v>5.3512705052444405E-4</v>
      </c>
      <c r="DD13">
        <v>1.98780487804878</v>
      </c>
      <c r="DE13">
        <v>3</v>
      </c>
      <c r="DF13">
        <v>1.7441860465116199</v>
      </c>
      <c r="DG13">
        <v>2</v>
      </c>
      <c r="DH13">
        <v>1</v>
      </c>
      <c r="DI13">
        <v>10</v>
      </c>
      <c r="DJ13" t="s">
        <v>4</v>
      </c>
    </row>
    <row r="14" spans="1:114" x14ac:dyDescent="0.25">
      <c r="A14" t="s">
        <v>133</v>
      </c>
      <c r="B14">
        <v>70</v>
      </c>
      <c r="C14">
        <v>25</v>
      </c>
      <c r="D14">
        <v>0.35709999999999997</v>
      </c>
      <c r="E14">
        <v>29</v>
      </c>
      <c r="F14">
        <v>0.4143</v>
      </c>
      <c r="G14">
        <v>359</v>
      </c>
      <c r="H14">
        <v>41</v>
      </c>
      <c r="I14">
        <v>0.1142</v>
      </c>
      <c r="J14">
        <v>221</v>
      </c>
      <c r="K14">
        <v>0.61560000000000004</v>
      </c>
      <c r="L14">
        <v>429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30</v>
      </c>
      <c r="T14">
        <v>8.3599999999999994E-2</v>
      </c>
      <c r="U14">
        <v>5</v>
      </c>
      <c r="V14">
        <v>0.16669999999999999</v>
      </c>
      <c r="W14">
        <v>27</v>
      </c>
      <c r="X14">
        <v>0.9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83</v>
      </c>
      <c r="AL14">
        <v>89</v>
      </c>
      <c r="AM14">
        <v>91</v>
      </c>
      <c r="AN14">
        <v>91</v>
      </c>
      <c r="AO14">
        <v>49</v>
      </c>
      <c r="AP14">
        <v>0.7</v>
      </c>
      <c r="AQ14">
        <v>21</v>
      </c>
      <c r="AR14">
        <v>0.3</v>
      </c>
      <c r="AS14">
        <v>233</v>
      </c>
      <c r="AT14">
        <v>0.64900000000000002</v>
      </c>
      <c r="AU14">
        <v>126</v>
      </c>
      <c r="AV14">
        <v>0.35099999999999998</v>
      </c>
      <c r="AW14">
        <v>1.8918999999999999</v>
      </c>
      <c r="AX14">
        <v>4.3262</v>
      </c>
      <c r="AY14">
        <v>114.65714285714201</v>
      </c>
      <c r="AZ14">
        <v>490.08913649024998</v>
      </c>
      <c r="BA14">
        <v>13689.539591836699</v>
      </c>
      <c r="BB14">
        <v>265571.60208254098</v>
      </c>
      <c r="BC14">
        <v>5</v>
      </c>
      <c r="BD14">
        <v>7.1400000000000005E-2</v>
      </c>
      <c r="BE14">
        <v>61</v>
      </c>
      <c r="BF14">
        <v>0.1699</v>
      </c>
      <c r="BG14">
        <v>4</v>
      </c>
      <c r="BH14">
        <v>5.7099999999999998E-2</v>
      </c>
      <c r="BI14">
        <v>55</v>
      </c>
      <c r="BJ14">
        <v>0.1532</v>
      </c>
      <c r="BK14">
        <v>7.3099999999999998E-2</v>
      </c>
      <c r="BL14">
        <v>0.37509999999999999</v>
      </c>
      <c r="BM14">
        <v>0.44829999999999998</v>
      </c>
      <c r="BN14">
        <v>4</v>
      </c>
      <c r="BO14">
        <v>109</v>
      </c>
      <c r="BP14">
        <v>0.06</v>
      </c>
      <c r="BQ14">
        <v>0.3</v>
      </c>
      <c r="BR14">
        <v>45</v>
      </c>
      <c r="BS14">
        <v>0.64290000000000003</v>
      </c>
      <c r="BT14">
        <v>0</v>
      </c>
      <c r="BU14">
        <v>0</v>
      </c>
      <c r="BV14">
        <v>167</v>
      </c>
      <c r="BW14">
        <v>0.4652</v>
      </c>
      <c r="BX14">
        <v>15</v>
      </c>
      <c r="BY14">
        <v>4.1799999999999997E-2</v>
      </c>
      <c r="BZ14">
        <v>19.9142857142857</v>
      </c>
      <c r="CA14">
        <v>38.749303621169901</v>
      </c>
      <c r="CB14">
        <v>91.906938775510199</v>
      </c>
      <c r="CC14">
        <v>1205.49146887438</v>
      </c>
      <c r="CD14">
        <v>4.3473520773204798E-4</v>
      </c>
      <c r="CE14">
        <v>1.5300200485385599E-4</v>
      </c>
      <c r="CF14">
        <v>45.375</v>
      </c>
      <c r="CG14">
        <v>54.625</v>
      </c>
      <c r="CH14">
        <v>0.92857142857142805</v>
      </c>
      <c r="CI14">
        <v>0.88043478260869501</v>
      </c>
      <c r="CJ14">
        <v>0.52258064516128999</v>
      </c>
      <c r="CK14">
        <v>0.58219178082191703</v>
      </c>
      <c r="CL14">
        <v>9.8765432098765399E-2</v>
      </c>
      <c r="CM14">
        <v>0.28235294117646997</v>
      </c>
      <c r="CN14">
        <v>88.510490898803099</v>
      </c>
      <c r="CO14">
        <v>5.5659436472035497E-3</v>
      </c>
      <c r="CP14">
        <v>40505200408.403801</v>
      </c>
      <c r="CQ14" s="1">
        <v>5.42321687064588E+16</v>
      </c>
      <c r="CR14">
        <v>5.7052319472355797E-2</v>
      </c>
      <c r="CS14">
        <v>1.5300200485385599E-4</v>
      </c>
      <c r="CT14">
        <v>4.3473520773204901E-4</v>
      </c>
      <c r="CU14">
        <v>0.46650573325286598</v>
      </c>
      <c r="CV14">
        <v>0.33583398285268801</v>
      </c>
      <c r="CW14">
        <v>3</v>
      </c>
      <c r="CX14">
        <v>3.21053053778249E-3</v>
      </c>
      <c r="CY14">
        <v>3.39517185329617E-3</v>
      </c>
      <c r="CZ14">
        <v>1.0780112876298299E-3</v>
      </c>
      <c r="DA14">
        <v>1.0780112872786E-3</v>
      </c>
      <c r="DB14">
        <v>1.13248787686562E-3</v>
      </c>
      <c r="DC14">
        <v>1.13248787654396E-3</v>
      </c>
      <c r="DD14">
        <v>1.8902439024390201</v>
      </c>
      <c r="DE14">
        <v>3</v>
      </c>
      <c r="DF14">
        <v>1.69767441860465</v>
      </c>
      <c r="DG14">
        <v>2</v>
      </c>
      <c r="DH14">
        <v>2</v>
      </c>
      <c r="DI14">
        <v>36</v>
      </c>
      <c r="DJ14" t="s">
        <v>4</v>
      </c>
    </row>
    <row r="15" spans="1:114" x14ac:dyDescent="0.25">
      <c r="A15" t="s">
        <v>134</v>
      </c>
      <c r="B15">
        <v>194</v>
      </c>
      <c r="C15">
        <v>34</v>
      </c>
      <c r="D15">
        <v>0.17530000000000001</v>
      </c>
      <c r="E15">
        <v>47</v>
      </c>
      <c r="F15">
        <v>0.24229999999999999</v>
      </c>
      <c r="G15">
        <v>383</v>
      </c>
      <c r="H15">
        <v>47</v>
      </c>
      <c r="I15">
        <v>0.1227</v>
      </c>
      <c r="J15">
        <v>277</v>
      </c>
      <c r="K15">
        <v>0.72319999999999995</v>
      </c>
      <c r="L15">
        <v>577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88</v>
      </c>
      <c r="T15">
        <v>0.2298</v>
      </c>
      <c r="U15">
        <v>8</v>
      </c>
      <c r="V15">
        <v>9.0899999999999995E-2</v>
      </c>
      <c r="W15">
        <v>64</v>
      </c>
      <c r="X15">
        <v>0.72729999999999995</v>
      </c>
      <c r="Y15">
        <v>1</v>
      </c>
      <c r="Z15">
        <v>5.1999999999999998E-3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2.5999999999999999E-3</v>
      </c>
      <c r="AG15">
        <v>1</v>
      </c>
      <c r="AH15">
        <v>1</v>
      </c>
      <c r="AI15">
        <v>1</v>
      </c>
      <c r="AJ15">
        <v>1</v>
      </c>
      <c r="AK15">
        <v>82</v>
      </c>
      <c r="AL15">
        <v>84</v>
      </c>
      <c r="AM15">
        <v>95</v>
      </c>
      <c r="AN15">
        <v>88</v>
      </c>
      <c r="AO15">
        <v>89</v>
      </c>
      <c r="AP15">
        <v>0.45879999999999999</v>
      </c>
      <c r="AQ15">
        <v>105</v>
      </c>
      <c r="AR15">
        <v>0.54120000000000001</v>
      </c>
      <c r="AS15">
        <v>304</v>
      </c>
      <c r="AT15">
        <v>0.79369999999999996</v>
      </c>
      <c r="AU15">
        <v>79</v>
      </c>
      <c r="AV15">
        <v>0.20630000000000001</v>
      </c>
      <c r="AW15">
        <v>3.0312999999999999</v>
      </c>
      <c r="AX15">
        <v>3.0036999999999998</v>
      </c>
      <c r="AY15">
        <v>239.92268041237099</v>
      </c>
      <c r="AZ15">
        <v>714.36031331592596</v>
      </c>
      <c r="BA15">
        <v>55471.452784567897</v>
      </c>
      <c r="BB15">
        <v>894375.48897327005</v>
      </c>
      <c r="BC15">
        <v>35</v>
      </c>
      <c r="BD15">
        <v>0.1804</v>
      </c>
      <c r="BE15">
        <v>143</v>
      </c>
      <c r="BF15">
        <v>0.37340000000000001</v>
      </c>
      <c r="BG15">
        <v>29</v>
      </c>
      <c r="BH15">
        <v>0.14949999999999999</v>
      </c>
      <c r="BI15">
        <v>121</v>
      </c>
      <c r="BJ15">
        <v>0.31590000000000001</v>
      </c>
      <c r="BK15">
        <v>0.18690000000000001</v>
      </c>
      <c r="BL15">
        <v>0.36899999999999999</v>
      </c>
      <c r="BM15">
        <v>0.55589999999999995</v>
      </c>
      <c r="BN15">
        <v>61</v>
      </c>
      <c r="BO15">
        <v>167</v>
      </c>
      <c r="BP15">
        <v>0.31</v>
      </c>
      <c r="BQ15">
        <v>0.44</v>
      </c>
      <c r="BR15">
        <v>147</v>
      </c>
      <c r="BS15">
        <v>0.75770000000000004</v>
      </c>
      <c r="BT15">
        <v>0</v>
      </c>
      <c r="BU15">
        <v>0</v>
      </c>
      <c r="BV15">
        <v>163</v>
      </c>
      <c r="BW15">
        <v>0.42559999999999998</v>
      </c>
      <c r="BX15">
        <v>31</v>
      </c>
      <c r="BY15">
        <v>8.09E-2</v>
      </c>
      <c r="BZ15">
        <v>32.051546391752503</v>
      </c>
      <c r="CA15">
        <v>43.054830287206201</v>
      </c>
      <c r="CB15">
        <v>267.77053884578498</v>
      </c>
      <c r="CC15">
        <v>998.09359938372904</v>
      </c>
      <c r="CD15">
        <v>5.9061588094493295E-4</v>
      </c>
      <c r="CE15" s="1">
        <v>5.1440329218107002E-5</v>
      </c>
      <c r="CF15">
        <v>50.1666666666666</v>
      </c>
      <c r="CG15">
        <v>46.913043478260803</v>
      </c>
      <c r="CH15">
        <v>0.93333333333333302</v>
      </c>
      <c r="CI15">
        <v>0.83333333333333304</v>
      </c>
      <c r="CJ15">
        <v>0.512658227848101</v>
      </c>
      <c r="CK15">
        <v>0.57046979865771796</v>
      </c>
      <c r="CL15">
        <v>7.4074074074074001E-2</v>
      </c>
      <c r="CM15">
        <v>0.27058823529411702</v>
      </c>
      <c r="CN15">
        <v>87.579633695151998</v>
      </c>
      <c r="CO15">
        <v>2.6742500800280202E-3</v>
      </c>
      <c r="CP15">
        <v>25465501645.504398</v>
      </c>
      <c r="CQ15" s="1">
        <v>3.73320260760246E+16</v>
      </c>
      <c r="CR15">
        <v>3.6676086775523899E-2</v>
      </c>
      <c r="CS15" s="1">
        <v>5.1440329218107002E-5</v>
      </c>
      <c r="CT15">
        <v>5.9061588094493403E-4</v>
      </c>
      <c r="CU15">
        <v>0.50482315112540099</v>
      </c>
      <c r="CV15">
        <v>0.39394939493949299</v>
      </c>
      <c r="CW15">
        <v>3</v>
      </c>
      <c r="CX15">
        <v>2.90447332446957E-3</v>
      </c>
      <c r="CY15">
        <v>3.2170072908735102E-3</v>
      </c>
      <c r="CZ15">
        <v>2.3768023544069E-3</v>
      </c>
      <c r="DA15">
        <v>2.3768023514693999E-3</v>
      </c>
      <c r="DB15">
        <v>2.5181045190654102E-3</v>
      </c>
      <c r="DC15">
        <v>2.5181045162762901E-3</v>
      </c>
      <c r="DD15">
        <v>1.92682926829268</v>
      </c>
      <c r="DE15">
        <v>3</v>
      </c>
      <c r="DF15">
        <v>1.7325581395348799</v>
      </c>
      <c r="DG15">
        <v>2</v>
      </c>
      <c r="DH15">
        <v>2</v>
      </c>
      <c r="DI15">
        <v>26</v>
      </c>
      <c r="DJ15" t="s">
        <v>4</v>
      </c>
    </row>
    <row r="16" spans="1:114" x14ac:dyDescent="0.25">
      <c r="A16" t="s">
        <v>135</v>
      </c>
      <c r="B16">
        <v>4777</v>
      </c>
      <c r="C16">
        <v>281</v>
      </c>
      <c r="D16">
        <v>5.8799999999999998E-2</v>
      </c>
      <c r="E16">
        <v>862</v>
      </c>
      <c r="F16">
        <v>0.1804</v>
      </c>
      <c r="G16">
        <v>9247</v>
      </c>
      <c r="H16">
        <v>244</v>
      </c>
      <c r="I16">
        <v>2.64E-2</v>
      </c>
      <c r="J16">
        <v>4867</v>
      </c>
      <c r="K16">
        <v>0.52629999999999999</v>
      </c>
      <c r="L16">
        <v>14024</v>
      </c>
      <c r="M16">
        <v>312</v>
      </c>
      <c r="N16">
        <v>6.5299999999999997E-2</v>
      </c>
      <c r="O16">
        <v>39</v>
      </c>
      <c r="P16">
        <v>0.125</v>
      </c>
      <c r="Q16">
        <v>98</v>
      </c>
      <c r="R16">
        <v>0.31409999999999999</v>
      </c>
      <c r="S16">
        <v>2753</v>
      </c>
      <c r="T16">
        <v>0.29770000000000002</v>
      </c>
      <c r="U16">
        <v>37</v>
      </c>
      <c r="V16">
        <v>1.34E-2</v>
      </c>
      <c r="W16">
        <v>1561</v>
      </c>
      <c r="X16">
        <v>0.56699999999999995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</v>
      </c>
      <c r="AF16">
        <v>5.9999999999999995E-4</v>
      </c>
      <c r="AG16">
        <v>6</v>
      </c>
      <c r="AH16">
        <v>1</v>
      </c>
      <c r="AI16">
        <v>6</v>
      </c>
      <c r="AJ16">
        <v>1</v>
      </c>
      <c r="AK16">
        <v>90</v>
      </c>
      <c r="AL16">
        <v>72</v>
      </c>
      <c r="AM16">
        <v>99</v>
      </c>
      <c r="AN16">
        <v>99</v>
      </c>
      <c r="AO16">
        <v>3788</v>
      </c>
      <c r="AP16">
        <v>0.79300000000000004</v>
      </c>
      <c r="AQ16">
        <v>989</v>
      </c>
      <c r="AR16">
        <v>0.20699999999999999</v>
      </c>
      <c r="AS16">
        <v>5362</v>
      </c>
      <c r="AT16">
        <v>0.57989999999999997</v>
      </c>
      <c r="AU16">
        <v>3885</v>
      </c>
      <c r="AV16">
        <v>0.42009999999999997</v>
      </c>
      <c r="AW16">
        <v>3.5916999999999999</v>
      </c>
      <c r="AX16">
        <v>2.3723000000000001</v>
      </c>
      <c r="AY16">
        <v>436.16893447770502</v>
      </c>
      <c r="AZ16">
        <v>450.31804909700401</v>
      </c>
      <c r="BA16">
        <v>201312.82450698601</v>
      </c>
      <c r="BB16">
        <v>261320.705052187</v>
      </c>
      <c r="BC16">
        <v>485</v>
      </c>
      <c r="BD16">
        <v>0.10150000000000001</v>
      </c>
      <c r="BE16">
        <v>1471</v>
      </c>
      <c r="BF16">
        <v>0.15909999999999999</v>
      </c>
      <c r="BG16">
        <v>443</v>
      </c>
      <c r="BH16">
        <v>9.2700000000000005E-2</v>
      </c>
      <c r="BI16">
        <v>1093</v>
      </c>
      <c r="BJ16">
        <v>0.1182</v>
      </c>
      <c r="BK16">
        <v>4.2996999999999996</v>
      </c>
      <c r="BL16">
        <v>8.3231000000000002</v>
      </c>
      <c r="BM16">
        <v>12.6229</v>
      </c>
      <c r="BN16">
        <v>2142</v>
      </c>
      <c r="BO16">
        <v>3575</v>
      </c>
      <c r="BP16">
        <v>0.45</v>
      </c>
      <c r="BQ16">
        <v>0.39</v>
      </c>
      <c r="BR16">
        <v>1743</v>
      </c>
      <c r="BS16">
        <v>0.3649</v>
      </c>
      <c r="BT16">
        <v>816</v>
      </c>
      <c r="BU16">
        <v>0.17080000000000001</v>
      </c>
      <c r="BV16">
        <v>4872</v>
      </c>
      <c r="BW16">
        <v>0.52690000000000003</v>
      </c>
      <c r="BX16">
        <v>687</v>
      </c>
      <c r="BY16">
        <v>7.4300000000000005E-2</v>
      </c>
      <c r="BZ16">
        <v>25.8205987021142</v>
      </c>
      <c r="CA16">
        <v>32.971990915972697</v>
      </c>
      <c r="CB16">
        <v>275.91736510104801</v>
      </c>
      <c r="CC16">
        <v>527.48888781736503</v>
      </c>
      <c r="CD16">
        <v>8.5211554091631694E-3</v>
      </c>
      <c r="CE16">
        <v>6.0298162577189299E-3</v>
      </c>
      <c r="CF16">
        <v>33.1944444444444</v>
      </c>
      <c r="CG16">
        <v>43.566037735849001</v>
      </c>
      <c r="CH16">
        <v>0.68270944741532902</v>
      </c>
      <c r="CI16">
        <v>0.63843137254901905</v>
      </c>
      <c r="CJ16">
        <v>0.6328125</v>
      </c>
      <c r="CK16">
        <v>0.71428571428571397</v>
      </c>
      <c r="CL16">
        <v>0.44444444444444398</v>
      </c>
      <c r="CM16">
        <v>0.623529411764705</v>
      </c>
      <c r="CN16">
        <v>126.86952050187099</v>
      </c>
      <c r="CO16">
        <v>8.6075692176890303E-2</v>
      </c>
      <c r="CP16">
        <v>593713004703.97998</v>
      </c>
      <c r="CQ16" s="1">
        <v>1.9165554131868701E+17</v>
      </c>
      <c r="CR16">
        <v>0.56399482154316705</v>
      </c>
      <c r="CS16">
        <v>6.0302394956240702E-3</v>
      </c>
      <c r="CT16">
        <v>8.5211554091631694E-3</v>
      </c>
      <c r="CU16">
        <v>0.34833078641118997</v>
      </c>
      <c r="CV16">
        <v>0.28385071229543501</v>
      </c>
      <c r="CW16">
        <v>2</v>
      </c>
      <c r="CX16">
        <v>2.73711836971012E-2</v>
      </c>
      <c r="CY16">
        <v>2.6583727575936598E-2</v>
      </c>
      <c r="CZ16">
        <v>4.1210250348284599E-2</v>
      </c>
      <c r="DA16">
        <v>4.1210250330858497E-2</v>
      </c>
      <c r="DB16">
        <v>4.1252604160303602E-2</v>
      </c>
      <c r="DC16">
        <v>4.12526041425329E-2</v>
      </c>
      <c r="DD16">
        <v>1.5609756097560901</v>
      </c>
      <c r="DE16">
        <v>2</v>
      </c>
      <c r="DF16">
        <v>1.3837209302325499</v>
      </c>
      <c r="DG16">
        <v>2</v>
      </c>
      <c r="DH16">
        <v>56</v>
      </c>
      <c r="DI16">
        <v>67</v>
      </c>
      <c r="DJ16" t="s">
        <v>3</v>
      </c>
    </row>
    <row r="17" spans="1:114" x14ac:dyDescent="0.25">
      <c r="A17" t="s">
        <v>136</v>
      </c>
      <c r="B17">
        <v>70</v>
      </c>
      <c r="C17">
        <v>15</v>
      </c>
      <c r="D17">
        <v>0.21429999999999999</v>
      </c>
      <c r="E17">
        <v>22</v>
      </c>
      <c r="F17">
        <v>0.31430000000000002</v>
      </c>
      <c r="G17">
        <v>62</v>
      </c>
      <c r="H17">
        <v>13</v>
      </c>
      <c r="I17">
        <v>0.2097</v>
      </c>
      <c r="J17">
        <v>37</v>
      </c>
      <c r="K17">
        <v>0.5968</v>
      </c>
      <c r="L17">
        <v>132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</v>
      </c>
      <c r="T17">
        <v>6.4500000000000002E-2</v>
      </c>
      <c r="U17">
        <v>3</v>
      </c>
      <c r="V17">
        <v>0.75</v>
      </c>
      <c r="W17">
        <v>2</v>
      </c>
      <c r="X17">
        <v>0.5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91</v>
      </c>
      <c r="AL17">
        <v>92</v>
      </c>
      <c r="AM17">
        <v>100</v>
      </c>
      <c r="AN17">
        <v>98</v>
      </c>
      <c r="AO17">
        <v>50</v>
      </c>
      <c r="AP17">
        <v>0.71430000000000005</v>
      </c>
      <c r="AQ17">
        <v>20</v>
      </c>
      <c r="AR17">
        <v>0.28570000000000001</v>
      </c>
      <c r="AS17">
        <v>58</v>
      </c>
      <c r="AT17">
        <v>0.9355</v>
      </c>
      <c r="AU17">
        <v>4</v>
      </c>
      <c r="AV17">
        <v>6.4500000000000002E-2</v>
      </c>
      <c r="AW17">
        <v>1.7073</v>
      </c>
      <c r="AX17">
        <v>1.6792</v>
      </c>
      <c r="AY17">
        <v>469.71428571428498</v>
      </c>
      <c r="AZ17">
        <v>501.70967741935402</v>
      </c>
      <c r="BA17">
        <v>609708.26122448896</v>
      </c>
      <c r="BB17">
        <v>776240.78668053995</v>
      </c>
      <c r="BC17">
        <v>40</v>
      </c>
      <c r="BD17">
        <v>0.57140000000000002</v>
      </c>
      <c r="BE17">
        <v>23</v>
      </c>
      <c r="BF17">
        <v>0.371</v>
      </c>
      <c r="BG17">
        <v>37</v>
      </c>
      <c r="BH17">
        <v>0.52859999999999996</v>
      </c>
      <c r="BI17">
        <v>20</v>
      </c>
      <c r="BJ17">
        <v>0.3226</v>
      </c>
      <c r="BK17">
        <v>6.5600000000000006E-2</v>
      </c>
      <c r="BL17">
        <v>5.8099999999999999E-2</v>
      </c>
      <c r="BM17">
        <v>0.1237</v>
      </c>
      <c r="BN17">
        <v>13</v>
      </c>
      <c r="BO17">
        <v>58</v>
      </c>
      <c r="BP17">
        <v>0.19</v>
      </c>
      <c r="BQ17">
        <v>0.94</v>
      </c>
      <c r="BR17">
        <v>42</v>
      </c>
      <c r="BS17">
        <v>0.6</v>
      </c>
      <c r="BT17">
        <v>0</v>
      </c>
      <c r="BU17">
        <v>0</v>
      </c>
      <c r="BV17">
        <v>45</v>
      </c>
      <c r="BW17">
        <v>0.7258</v>
      </c>
      <c r="BX17">
        <v>4</v>
      </c>
      <c r="BY17">
        <v>6.4500000000000002E-2</v>
      </c>
      <c r="BZ17">
        <v>25.4428571428571</v>
      </c>
      <c r="CA17">
        <v>27.080645161290299</v>
      </c>
      <c r="CB17">
        <v>114.10387755102001</v>
      </c>
      <c r="CC17">
        <v>249.81607700312099</v>
      </c>
      <c r="CD17" s="1">
        <v>1.21787845573011E-5</v>
      </c>
      <c r="CE17">
        <v>0</v>
      </c>
      <c r="CF17">
        <v>62.5</v>
      </c>
      <c r="CG17">
        <v>64.0833333333333</v>
      </c>
      <c r="CH17">
        <v>1</v>
      </c>
      <c r="CI17">
        <v>0.98484848484848397</v>
      </c>
      <c r="CJ17">
        <v>0.47093023255813898</v>
      </c>
      <c r="CK17">
        <v>0.53459119496855301</v>
      </c>
      <c r="CL17">
        <v>2.4691358024691301E-2</v>
      </c>
      <c r="CM17">
        <v>0.14117647058823499</v>
      </c>
      <c r="CN17">
        <v>30.818380095256298</v>
      </c>
      <c r="CO17" s="1">
        <v>9.0764445259603304E-5</v>
      </c>
      <c r="CP17">
        <v>4138538237.5109601</v>
      </c>
      <c r="CQ17" s="1">
        <v>1.76926212570621E+16</v>
      </c>
      <c r="CR17">
        <v>5.9245417508467296E-3</v>
      </c>
      <c r="CS17">
        <v>0</v>
      </c>
      <c r="CT17" s="1">
        <v>1.21787845573011E-5</v>
      </c>
      <c r="CU17">
        <v>0.490566037735849</v>
      </c>
      <c r="CV17">
        <v>0.45946700153481201</v>
      </c>
      <c r="CW17">
        <v>3</v>
      </c>
      <c r="CX17">
        <v>1.9649027711156099E-3</v>
      </c>
      <c r="CY17">
        <v>1.98481811281473E-3</v>
      </c>
      <c r="CZ17">
        <v>4.1273878223432598E-4</v>
      </c>
      <c r="DA17">
        <v>4.1273878221604601E-4</v>
      </c>
      <c r="DB17">
        <v>4.7085559813684702E-4</v>
      </c>
      <c r="DC17">
        <v>4.7085559816078501E-4</v>
      </c>
      <c r="DD17">
        <v>2.09756097560975</v>
      </c>
      <c r="DE17">
        <v>3</v>
      </c>
      <c r="DF17">
        <v>1.84883720930232</v>
      </c>
      <c r="DG17">
        <v>3</v>
      </c>
      <c r="DH17">
        <v>1</v>
      </c>
      <c r="DI17">
        <v>2</v>
      </c>
      <c r="DJ17" t="s">
        <v>4</v>
      </c>
    </row>
    <row r="18" spans="1:114" x14ac:dyDescent="0.25">
      <c r="A18" t="s">
        <v>137</v>
      </c>
      <c r="B18">
        <v>7465</v>
      </c>
      <c r="C18">
        <v>444</v>
      </c>
      <c r="D18">
        <v>5.9499999999999997E-2</v>
      </c>
      <c r="E18">
        <v>1857</v>
      </c>
      <c r="F18">
        <v>0.24879999999999999</v>
      </c>
      <c r="G18">
        <v>8608</v>
      </c>
      <c r="H18">
        <v>603</v>
      </c>
      <c r="I18">
        <v>7.0099999999999996E-2</v>
      </c>
      <c r="J18">
        <v>4277</v>
      </c>
      <c r="K18">
        <v>0.49690000000000001</v>
      </c>
      <c r="L18">
        <v>16073</v>
      </c>
      <c r="M18">
        <v>4577</v>
      </c>
      <c r="N18">
        <v>0.61309999999999998</v>
      </c>
      <c r="O18">
        <v>369</v>
      </c>
      <c r="P18">
        <v>8.0600000000000005E-2</v>
      </c>
      <c r="Q18">
        <v>1412</v>
      </c>
      <c r="R18">
        <v>0.3085</v>
      </c>
      <c r="S18">
        <v>1535</v>
      </c>
      <c r="T18">
        <v>0.17829999999999999</v>
      </c>
      <c r="U18">
        <v>65</v>
      </c>
      <c r="V18">
        <v>4.2299999999999997E-2</v>
      </c>
      <c r="W18">
        <v>819</v>
      </c>
      <c r="X18">
        <v>0.53359999999999996</v>
      </c>
      <c r="Y18">
        <v>29</v>
      </c>
      <c r="Z18">
        <v>3.8999999999999998E-3</v>
      </c>
      <c r="AA18">
        <v>29</v>
      </c>
      <c r="AB18">
        <v>1</v>
      </c>
      <c r="AC18">
        <v>21</v>
      </c>
      <c r="AD18">
        <v>0.72409999999999997</v>
      </c>
      <c r="AE18">
        <v>14</v>
      </c>
      <c r="AF18">
        <v>1.6000000000000001E-3</v>
      </c>
      <c r="AG18">
        <v>14</v>
      </c>
      <c r="AH18">
        <v>1</v>
      </c>
      <c r="AI18">
        <v>14</v>
      </c>
      <c r="AJ18">
        <v>1</v>
      </c>
      <c r="AK18">
        <v>78</v>
      </c>
      <c r="AL18">
        <v>61</v>
      </c>
      <c r="AM18">
        <v>95</v>
      </c>
      <c r="AN18">
        <v>87</v>
      </c>
      <c r="AO18">
        <v>6421</v>
      </c>
      <c r="AP18">
        <v>0.86009999999999998</v>
      </c>
      <c r="AQ18">
        <v>1044</v>
      </c>
      <c r="AR18">
        <v>0.1399</v>
      </c>
      <c r="AS18">
        <v>6071</v>
      </c>
      <c r="AT18">
        <v>0.70530000000000004</v>
      </c>
      <c r="AU18">
        <v>2537</v>
      </c>
      <c r="AV18">
        <v>0.29470000000000002</v>
      </c>
      <c r="AW18">
        <v>2.3147000000000002</v>
      </c>
      <c r="AX18">
        <v>1.8152999999999999</v>
      </c>
      <c r="AY18">
        <v>561.06269256530402</v>
      </c>
      <c r="AZ18">
        <v>607.84223977695103</v>
      </c>
      <c r="BA18">
        <v>408032.41937841597</v>
      </c>
      <c r="BB18">
        <v>797335.94351319596</v>
      </c>
      <c r="BC18">
        <v>183</v>
      </c>
      <c r="BD18">
        <v>2.4500000000000001E-2</v>
      </c>
      <c r="BE18">
        <v>1162</v>
      </c>
      <c r="BF18">
        <v>0.13500000000000001</v>
      </c>
      <c r="BG18">
        <v>164</v>
      </c>
      <c r="BH18">
        <v>2.1999999999999999E-2</v>
      </c>
      <c r="BI18">
        <v>502</v>
      </c>
      <c r="BJ18">
        <v>5.8299999999999998E-2</v>
      </c>
      <c r="BK18">
        <v>9.5951000000000004</v>
      </c>
      <c r="BL18">
        <v>11.064299999999999</v>
      </c>
      <c r="BM18">
        <v>20.659400000000002</v>
      </c>
      <c r="BN18">
        <v>3762</v>
      </c>
      <c r="BO18">
        <v>4382</v>
      </c>
      <c r="BP18">
        <v>0.5</v>
      </c>
      <c r="BQ18">
        <v>0.51</v>
      </c>
      <c r="BR18">
        <v>2935</v>
      </c>
      <c r="BS18">
        <v>0.39319999999999999</v>
      </c>
      <c r="BT18">
        <v>284</v>
      </c>
      <c r="BU18">
        <v>3.7999999999999999E-2</v>
      </c>
      <c r="BV18">
        <v>4295</v>
      </c>
      <c r="BW18">
        <v>0.499</v>
      </c>
      <c r="BX18">
        <v>640</v>
      </c>
      <c r="BY18">
        <v>7.4300000000000005E-2</v>
      </c>
      <c r="BZ18">
        <v>39.109979906229</v>
      </c>
      <c r="CA18">
        <v>37.059711895910702</v>
      </c>
      <c r="CB18">
        <v>763.208935900455</v>
      </c>
      <c r="CC18">
        <v>691.28709434079099</v>
      </c>
      <c r="CD18">
        <v>5.1813219534188E-2</v>
      </c>
      <c r="CE18">
        <v>6.3452062323141101E-2</v>
      </c>
      <c r="CF18">
        <v>24.4166666666666</v>
      </c>
      <c r="CG18">
        <v>36.831168831168803</v>
      </c>
      <c r="CH18">
        <v>0.354506957047791</v>
      </c>
      <c r="CI18">
        <v>0.446846846846846</v>
      </c>
      <c r="CJ18">
        <v>0.77884615384615297</v>
      </c>
      <c r="CK18">
        <v>0.89473684210526305</v>
      </c>
      <c r="CL18">
        <v>0.74074074074074003</v>
      </c>
      <c r="CM18">
        <v>0.90588235294117603</v>
      </c>
      <c r="CN18">
        <v>126.74120737140601</v>
      </c>
      <c r="CO18">
        <v>0.117016842072645</v>
      </c>
      <c r="CP18">
        <v>964986102708.23401</v>
      </c>
      <c r="CQ18" s="1">
        <v>3.0098264455944198E+17</v>
      </c>
      <c r="CR18">
        <v>0.76274932979929799</v>
      </c>
      <c r="CS18">
        <v>6.3459857954540802E-2</v>
      </c>
      <c r="CT18">
        <v>5.1779645899287199E-2</v>
      </c>
      <c r="CU18">
        <v>0.241316807291201</v>
      </c>
      <c r="CV18">
        <v>0.19593196806664301</v>
      </c>
      <c r="CW18">
        <v>2</v>
      </c>
      <c r="CX18">
        <v>2.8914619305989601E-2</v>
      </c>
      <c r="CY18">
        <v>2.7114936074786201E-2</v>
      </c>
      <c r="CZ18">
        <v>1.8683532248415902E-2</v>
      </c>
      <c r="DA18">
        <v>1.86835322586845E-2</v>
      </c>
      <c r="DB18">
        <v>1.86819699677385E-2</v>
      </c>
      <c r="DC18">
        <v>1.8681969978247899E-2</v>
      </c>
      <c r="DD18">
        <v>1.26829268292682</v>
      </c>
      <c r="DE18">
        <v>2</v>
      </c>
      <c r="DF18">
        <v>1.1046511627906901</v>
      </c>
      <c r="DG18">
        <v>2</v>
      </c>
      <c r="DH18">
        <v>114</v>
      </c>
      <c r="DI18">
        <v>288</v>
      </c>
      <c r="DJ18" t="s">
        <v>5</v>
      </c>
    </row>
    <row r="19" spans="1:114" x14ac:dyDescent="0.25">
      <c r="A19" t="s">
        <v>138</v>
      </c>
      <c r="B19">
        <v>1280</v>
      </c>
      <c r="C19">
        <v>92</v>
      </c>
      <c r="D19">
        <v>7.1900000000000006E-2</v>
      </c>
      <c r="E19">
        <v>227</v>
      </c>
      <c r="F19">
        <v>0.17730000000000001</v>
      </c>
      <c r="G19">
        <v>967</v>
      </c>
      <c r="H19">
        <v>75</v>
      </c>
      <c r="I19">
        <v>7.7600000000000002E-2</v>
      </c>
      <c r="J19">
        <v>559</v>
      </c>
      <c r="K19">
        <v>0.57809999999999995</v>
      </c>
      <c r="L19">
        <v>2247</v>
      </c>
      <c r="M19">
        <v>31</v>
      </c>
      <c r="N19">
        <v>2.4199999999999999E-2</v>
      </c>
      <c r="O19">
        <v>12</v>
      </c>
      <c r="P19">
        <v>0.3871</v>
      </c>
      <c r="Q19">
        <v>12</v>
      </c>
      <c r="R19">
        <v>0.3871</v>
      </c>
      <c r="S19">
        <v>255</v>
      </c>
      <c r="T19">
        <v>0.26369999999999999</v>
      </c>
      <c r="U19">
        <v>20</v>
      </c>
      <c r="V19">
        <v>7.8399999999999997E-2</v>
      </c>
      <c r="W19">
        <v>147</v>
      </c>
      <c r="X19">
        <v>0.57650000000000001</v>
      </c>
      <c r="Y19">
        <v>1</v>
      </c>
      <c r="Z19">
        <v>8.0000000000000004E-4</v>
      </c>
      <c r="AA19">
        <v>1</v>
      </c>
      <c r="AB19">
        <v>1</v>
      </c>
      <c r="AC19">
        <v>1</v>
      </c>
      <c r="AD19">
        <v>1</v>
      </c>
      <c r="AE19">
        <v>3</v>
      </c>
      <c r="AF19">
        <v>3.0999999999999999E-3</v>
      </c>
      <c r="AG19">
        <v>2</v>
      </c>
      <c r="AH19">
        <v>0.66669999999999996</v>
      </c>
      <c r="AI19">
        <v>2</v>
      </c>
      <c r="AJ19">
        <v>0.66669999999999996</v>
      </c>
      <c r="AK19">
        <v>76</v>
      </c>
      <c r="AL19">
        <v>84</v>
      </c>
      <c r="AM19">
        <v>89</v>
      </c>
      <c r="AN19">
        <v>93</v>
      </c>
      <c r="AO19">
        <v>728</v>
      </c>
      <c r="AP19">
        <v>0.56879999999999997</v>
      </c>
      <c r="AQ19">
        <v>552</v>
      </c>
      <c r="AR19">
        <v>0.43130000000000002</v>
      </c>
      <c r="AS19">
        <v>689</v>
      </c>
      <c r="AT19">
        <v>0.71250000000000002</v>
      </c>
      <c r="AU19">
        <v>278</v>
      </c>
      <c r="AV19">
        <v>0.28749999999999998</v>
      </c>
      <c r="AW19">
        <v>3.4500999999999999</v>
      </c>
      <c r="AX19">
        <v>3.1877</v>
      </c>
      <c r="AY19">
        <v>672.07109375000005</v>
      </c>
      <c r="AZ19">
        <v>554.93174767321602</v>
      </c>
      <c r="BA19">
        <v>651908.35978943098</v>
      </c>
      <c r="BB19">
        <v>401356.11116375</v>
      </c>
      <c r="BC19">
        <v>82</v>
      </c>
      <c r="BD19">
        <v>6.4100000000000004E-2</v>
      </c>
      <c r="BE19">
        <v>96</v>
      </c>
      <c r="BF19">
        <v>9.9299999999999999E-2</v>
      </c>
      <c r="BG19">
        <v>66</v>
      </c>
      <c r="BH19">
        <v>5.16E-2</v>
      </c>
      <c r="BI19">
        <v>65</v>
      </c>
      <c r="BJ19">
        <v>6.7199999999999996E-2</v>
      </c>
      <c r="BK19">
        <v>1.17</v>
      </c>
      <c r="BL19">
        <v>0.88390000000000002</v>
      </c>
      <c r="BM19">
        <v>2.0539000000000001</v>
      </c>
      <c r="BN19">
        <v>118</v>
      </c>
      <c r="BO19">
        <v>363</v>
      </c>
      <c r="BP19">
        <v>0.09</v>
      </c>
      <c r="BQ19">
        <v>0.38</v>
      </c>
      <c r="BR19">
        <v>974</v>
      </c>
      <c r="BS19">
        <v>0.76090000000000002</v>
      </c>
      <c r="BT19">
        <v>41</v>
      </c>
      <c r="BU19">
        <v>3.2000000000000001E-2</v>
      </c>
      <c r="BV19">
        <v>519</v>
      </c>
      <c r="BW19">
        <v>0.53669999999999995</v>
      </c>
      <c r="BX19">
        <v>57</v>
      </c>
      <c r="BY19">
        <v>5.8900000000000001E-2</v>
      </c>
      <c r="BZ19">
        <v>28.890625</v>
      </c>
      <c r="CA19">
        <v>36.530506721819997</v>
      </c>
      <c r="CB19">
        <v>192.50991210937499</v>
      </c>
      <c r="CC19">
        <v>645.25217171841405</v>
      </c>
      <c r="CD19">
        <v>4.1280564091156404E-3</v>
      </c>
      <c r="CE19">
        <v>8.1010087039095693E-3</v>
      </c>
      <c r="CF19">
        <v>33.192307692307601</v>
      </c>
      <c r="CG19">
        <v>46.585365853658502</v>
      </c>
      <c r="CH19">
        <v>0.65579710144927505</v>
      </c>
      <c r="CI19">
        <v>0.71120107962213197</v>
      </c>
      <c r="CJ19">
        <v>0.58695652173913004</v>
      </c>
      <c r="CK19">
        <v>0.64885496183206104</v>
      </c>
      <c r="CL19">
        <v>0.32098765432098703</v>
      </c>
      <c r="CM19">
        <v>0.48235294117646998</v>
      </c>
      <c r="CN19">
        <v>115.096061319293</v>
      </c>
      <c r="CO19">
        <v>5.6636283091338502E-2</v>
      </c>
      <c r="CP19">
        <v>275953151719.883</v>
      </c>
      <c r="CQ19" s="1">
        <v>1.2404755748439E+17</v>
      </c>
      <c r="CR19">
        <v>0.323408111983021</v>
      </c>
      <c r="CS19">
        <v>8.1109155971855699E-3</v>
      </c>
      <c r="CT19">
        <v>4.1292004691917397E-3</v>
      </c>
      <c r="CU19">
        <v>0.29601559116500598</v>
      </c>
      <c r="CV19">
        <v>0.26266758065784801</v>
      </c>
      <c r="CW19">
        <v>2</v>
      </c>
      <c r="CX19">
        <v>8.0078672541703706E-3</v>
      </c>
      <c r="CY19">
        <v>7.0097548877543804E-3</v>
      </c>
      <c r="CZ19">
        <v>2.6748688338440701E-3</v>
      </c>
      <c r="DA19">
        <v>2.67486883470103E-3</v>
      </c>
      <c r="DB19">
        <v>2.4973403386405698E-3</v>
      </c>
      <c r="DC19">
        <v>2.49734033949555E-3</v>
      </c>
      <c r="DD19">
        <v>1.68292682926829</v>
      </c>
      <c r="DE19">
        <v>2</v>
      </c>
      <c r="DF19">
        <v>1.52325581395348</v>
      </c>
      <c r="DG19">
        <v>2</v>
      </c>
      <c r="DH19">
        <v>20</v>
      </c>
      <c r="DI19">
        <v>58</v>
      </c>
      <c r="DJ19" t="s">
        <v>8</v>
      </c>
    </row>
    <row r="20" spans="1:114" x14ac:dyDescent="0.25">
      <c r="A20" t="s">
        <v>139</v>
      </c>
      <c r="B20">
        <v>2320</v>
      </c>
      <c r="C20">
        <v>202</v>
      </c>
      <c r="D20">
        <v>8.7099999999999997E-2</v>
      </c>
      <c r="E20">
        <v>572</v>
      </c>
      <c r="F20">
        <v>0.24660000000000001</v>
      </c>
      <c r="G20">
        <v>3743</v>
      </c>
      <c r="H20">
        <v>215</v>
      </c>
      <c r="I20">
        <v>5.74E-2</v>
      </c>
      <c r="J20">
        <v>1563</v>
      </c>
      <c r="K20">
        <v>0.41760000000000003</v>
      </c>
      <c r="L20">
        <v>6063</v>
      </c>
      <c r="M20">
        <v>796</v>
      </c>
      <c r="N20">
        <v>0.34310000000000002</v>
      </c>
      <c r="O20">
        <v>131</v>
      </c>
      <c r="P20">
        <v>0.1646</v>
      </c>
      <c r="Q20">
        <v>202</v>
      </c>
      <c r="R20">
        <v>0.25380000000000003</v>
      </c>
      <c r="S20">
        <v>1516</v>
      </c>
      <c r="T20">
        <v>0.40500000000000003</v>
      </c>
      <c r="U20">
        <v>35</v>
      </c>
      <c r="V20">
        <v>2.3099999999999999E-2</v>
      </c>
      <c r="W20">
        <v>793</v>
      </c>
      <c r="X20">
        <v>0.52310000000000001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14</v>
      </c>
      <c r="AF20">
        <v>3.7000000000000002E-3</v>
      </c>
      <c r="AG20">
        <v>9</v>
      </c>
      <c r="AH20">
        <v>0.64290000000000003</v>
      </c>
      <c r="AI20">
        <v>13</v>
      </c>
      <c r="AJ20">
        <v>0.92859999999999998</v>
      </c>
      <c r="AK20">
        <v>80</v>
      </c>
      <c r="AL20">
        <v>79</v>
      </c>
      <c r="AM20">
        <v>88</v>
      </c>
      <c r="AN20">
        <v>90</v>
      </c>
      <c r="AO20">
        <v>1303</v>
      </c>
      <c r="AP20">
        <v>0.56159999999999999</v>
      </c>
      <c r="AQ20">
        <v>1017</v>
      </c>
      <c r="AR20">
        <v>0.43840000000000001</v>
      </c>
      <c r="AS20">
        <v>2047</v>
      </c>
      <c r="AT20">
        <v>0.54690000000000005</v>
      </c>
      <c r="AU20">
        <v>1696</v>
      </c>
      <c r="AV20">
        <v>0.4531</v>
      </c>
      <c r="AW20">
        <v>2.2372000000000001</v>
      </c>
      <c r="AX20">
        <v>2.6457999999999999</v>
      </c>
      <c r="AY20">
        <v>353.975862068965</v>
      </c>
      <c r="AZ20">
        <v>528.50467539406895</v>
      </c>
      <c r="BA20">
        <v>208800.99165873899</v>
      </c>
      <c r="BB20">
        <v>405050.35096665198</v>
      </c>
      <c r="BC20">
        <v>315</v>
      </c>
      <c r="BD20">
        <v>0.1358</v>
      </c>
      <c r="BE20">
        <v>688</v>
      </c>
      <c r="BF20">
        <v>0.18379999999999999</v>
      </c>
      <c r="BG20">
        <v>271</v>
      </c>
      <c r="BH20">
        <v>0.1168</v>
      </c>
      <c r="BI20">
        <v>574</v>
      </c>
      <c r="BJ20">
        <v>0.15340000000000001</v>
      </c>
      <c r="BK20">
        <v>4.5312999999999999</v>
      </c>
      <c r="BL20">
        <v>7.3105000000000002</v>
      </c>
      <c r="BM20">
        <v>11.841799999999999</v>
      </c>
      <c r="BN20">
        <v>535</v>
      </c>
      <c r="BO20">
        <v>1367</v>
      </c>
      <c r="BP20">
        <v>0.23</v>
      </c>
      <c r="BQ20">
        <v>0.37</v>
      </c>
      <c r="BR20">
        <v>1729</v>
      </c>
      <c r="BS20">
        <v>0.74529999999999996</v>
      </c>
      <c r="BT20">
        <v>169</v>
      </c>
      <c r="BU20">
        <v>7.2800000000000004E-2</v>
      </c>
      <c r="BV20">
        <v>2580</v>
      </c>
      <c r="BW20">
        <v>0.68930000000000002</v>
      </c>
      <c r="BX20">
        <v>311</v>
      </c>
      <c r="BY20">
        <v>8.3099999999999993E-2</v>
      </c>
      <c r="BZ20">
        <v>27.940948275861999</v>
      </c>
      <c r="CA20">
        <v>35.644937216136697</v>
      </c>
      <c r="CB20">
        <v>599.05642668697897</v>
      </c>
      <c r="CC20">
        <v>854.87499908101404</v>
      </c>
      <c r="CD20">
        <v>1.19738951078155E-3</v>
      </c>
      <c r="CE20">
        <v>2.1507113941791799E-4</v>
      </c>
      <c r="CF20">
        <v>38.76</v>
      </c>
      <c r="CG20">
        <v>51.969696969696898</v>
      </c>
      <c r="CH20">
        <v>0.94466403162055301</v>
      </c>
      <c r="CI20">
        <v>0.87956989247311801</v>
      </c>
      <c r="CJ20">
        <v>0.58273381294964</v>
      </c>
      <c r="CK20">
        <v>0.611510791366906</v>
      </c>
      <c r="CL20">
        <v>0.30864197530864201</v>
      </c>
      <c r="CM20">
        <v>0.38823529411764701</v>
      </c>
      <c r="CN20">
        <v>123.186592842254</v>
      </c>
      <c r="CO20">
        <v>3.1708085615598597E-2</v>
      </c>
      <c r="CP20">
        <v>367604963986.53101</v>
      </c>
      <c r="CQ20" s="1">
        <v>9.8127839448151696E+16</v>
      </c>
      <c r="CR20">
        <v>0.39485119348672298</v>
      </c>
      <c r="CS20">
        <v>2.1507113941791799E-4</v>
      </c>
      <c r="CT20">
        <v>1.19738951078155E-3</v>
      </c>
      <c r="CU20">
        <v>0.46059067549996802</v>
      </c>
      <c r="CV20">
        <v>0.39476863725968098</v>
      </c>
      <c r="CW20">
        <v>2</v>
      </c>
      <c r="CX20">
        <v>1.12745016134567E-2</v>
      </c>
      <c r="CY20">
        <v>1.10906914872431E-2</v>
      </c>
      <c r="CZ20">
        <v>1.7664662977776802E-2</v>
      </c>
      <c r="DA20">
        <v>1.7664662970991001E-2</v>
      </c>
      <c r="DB20">
        <v>1.76966684600149E-2</v>
      </c>
      <c r="DC20">
        <v>1.76966684530908E-2</v>
      </c>
      <c r="DD20">
        <v>1.6951219512195099</v>
      </c>
      <c r="DE20">
        <v>2</v>
      </c>
      <c r="DF20">
        <v>1.6162790697674401</v>
      </c>
      <c r="DG20">
        <v>2</v>
      </c>
      <c r="DH20">
        <v>14</v>
      </c>
      <c r="DI20">
        <v>11</v>
      </c>
      <c r="DJ20" t="s">
        <v>3</v>
      </c>
    </row>
    <row r="21" spans="1:114" x14ac:dyDescent="0.25">
      <c r="A21" t="s">
        <v>140</v>
      </c>
      <c r="B21">
        <v>300</v>
      </c>
      <c r="C21">
        <v>35</v>
      </c>
      <c r="D21">
        <v>0.1167</v>
      </c>
      <c r="E21">
        <v>104</v>
      </c>
      <c r="F21">
        <v>0.34670000000000001</v>
      </c>
      <c r="G21">
        <v>358</v>
      </c>
      <c r="H21">
        <v>35</v>
      </c>
      <c r="I21">
        <v>9.7799999999999998E-2</v>
      </c>
      <c r="J21">
        <v>216</v>
      </c>
      <c r="K21">
        <v>0.60340000000000005</v>
      </c>
      <c r="L21">
        <v>658</v>
      </c>
      <c r="M21">
        <v>47</v>
      </c>
      <c r="N21">
        <v>0.15670000000000001</v>
      </c>
      <c r="O21">
        <v>15</v>
      </c>
      <c r="P21">
        <v>0.31909999999999999</v>
      </c>
      <c r="Q21">
        <v>27</v>
      </c>
      <c r="R21">
        <v>0.57450000000000001</v>
      </c>
      <c r="S21">
        <v>113</v>
      </c>
      <c r="T21">
        <v>0.31559999999999999</v>
      </c>
      <c r="U21">
        <v>12</v>
      </c>
      <c r="V21">
        <v>0.1062</v>
      </c>
      <c r="W21">
        <v>62</v>
      </c>
      <c r="X21">
        <v>0.54869999999999997</v>
      </c>
      <c r="Y21">
        <v>3</v>
      </c>
      <c r="Z21">
        <v>0.01</v>
      </c>
      <c r="AA21">
        <v>3</v>
      </c>
      <c r="AB21">
        <v>1</v>
      </c>
      <c r="AC21">
        <v>2</v>
      </c>
      <c r="AD21">
        <v>0.66669999999999996</v>
      </c>
      <c r="AE21">
        <v>4</v>
      </c>
      <c r="AF21">
        <v>1.12E-2</v>
      </c>
      <c r="AG21">
        <v>3</v>
      </c>
      <c r="AH21">
        <v>0.75</v>
      </c>
      <c r="AI21">
        <v>4</v>
      </c>
      <c r="AJ21">
        <v>1</v>
      </c>
      <c r="AK21">
        <v>97</v>
      </c>
      <c r="AL21">
        <v>96</v>
      </c>
      <c r="AM21">
        <v>99</v>
      </c>
      <c r="AN21">
        <v>100</v>
      </c>
      <c r="AO21">
        <v>256</v>
      </c>
      <c r="AP21">
        <v>0.85329999999999995</v>
      </c>
      <c r="AQ21">
        <v>44</v>
      </c>
      <c r="AR21">
        <v>0.1467</v>
      </c>
      <c r="AS21">
        <v>302</v>
      </c>
      <c r="AT21">
        <v>0.84360000000000002</v>
      </c>
      <c r="AU21">
        <v>56</v>
      </c>
      <c r="AV21">
        <v>0.15640000000000001</v>
      </c>
      <c r="AW21">
        <v>1.6393</v>
      </c>
      <c r="AX21">
        <v>2.1928000000000001</v>
      </c>
      <c r="AY21">
        <v>255.35333333333301</v>
      </c>
      <c r="AZ21">
        <v>674.85474860335103</v>
      </c>
      <c r="BA21">
        <v>75803.9151555555</v>
      </c>
      <c r="BB21">
        <v>576765.00124839996</v>
      </c>
      <c r="BC21">
        <v>58</v>
      </c>
      <c r="BD21">
        <v>0.1933</v>
      </c>
      <c r="BE21">
        <v>65</v>
      </c>
      <c r="BF21">
        <v>0.18160000000000001</v>
      </c>
      <c r="BG21">
        <v>57</v>
      </c>
      <c r="BH21">
        <v>0.19</v>
      </c>
      <c r="BI21">
        <v>63</v>
      </c>
      <c r="BJ21">
        <v>0.17599999999999999</v>
      </c>
      <c r="BK21">
        <v>0.47099999999999997</v>
      </c>
      <c r="BL21">
        <v>0.56200000000000006</v>
      </c>
      <c r="BM21">
        <v>1.0329999999999999</v>
      </c>
      <c r="BN21">
        <v>17</v>
      </c>
      <c r="BO21">
        <v>121</v>
      </c>
      <c r="BP21">
        <v>0.06</v>
      </c>
      <c r="BQ21">
        <v>0.34</v>
      </c>
      <c r="BR21">
        <v>209</v>
      </c>
      <c r="BS21">
        <v>0.69669999999999999</v>
      </c>
      <c r="BT21">
        <v>8</v>
      </c>
      <c r="BU21">
        <v>2.6700000000000002E-2</v>
      </c>
      <c r="BV21">
        <v>173</v>
      </c>
      <c r="BW21">
        <v>0.48320000000000002</v>
      </c>
      <c r="BX21">
        <v>10</v>
      </c>
      <c r="BY21">
        <v>2.7900000000000001E-2</v>
      </c>
      <c r="BZ21">
        <v>20.566666666666599</v>
      </c>
      <c r="CA21">
        <v>35.8798882681564</v>
      </c>
      <c r="CB21">
        <v>221.14555555555501</v>
      </c>
      <c r="CC21">
        <v>919.57495864673399</v>
      </c>
      <c r="CD21">
        <v>2.6168973524229202E-4</v>
      </c>
      <c r="CE21">
        <v>1.1550692106247601E-4</v>
      </c>
      <c r="CF21">
        <v>45.818181818181799</v>
      </c>
      <c r="CG21">
        <v>52.571428571428498</v>
      </c>
      <c r="CH21">
        <v>0.92727272727272703</v>
      </c>
      <c r="CI21">
        <v>0.92923076923076897</v>
      </c>
      <c r="CJ21">
        <v>0.53289473684210498</v>
      </c>
      <c r="CK21">
        <v>0.58620689655172398</v>
      </c>
      <c r="CL21">
        <v>0.13580246913580199</v>
      </c>
      <c r="CM21">
        <v>0.32941176470588202</v>
      </c>
      <c r="CN21">
        <v>89.208434934865707</v>
      </c>
      <c r="CO21">
        <v>5.5651366703067797E-3</v>
      </c>
      <c r="CP21">
        <v>79770340594.225296</v>
      </c>
      <c r="CQ21" s="1">
        <v>7.23983091365E+16</v>
      </c>
      <c r="CR21">
        <v>0.108257965232822</v>
      </c>
      <c r="CS21">
        <v>1.1550692106247601E-4</v>
      </c>
      <c r="CT21">
        <v>2.6168973524229202E-4</v>
      </c>
      <c r="CU21">
        <v>0.44098179812465499</v>
      </c>
      <c r="CV21">
        <v>0.39527794553245299</v>
      </c>
      <c r="CW21">
        <v>3</v>
      </c>
      <c r="CX21">
        <v>3.28909442664001E-3</v>
      </c>
      <c r="CY21">
        <v>3.4313801957777698E-3</v>
      </c>
      <c r="CZ21">
        <v>4.8917763165625501E-4</v>
      </c>
      <c r="DA21">
        <v>4.8917763204945296E-4</v>
      </c>
      <c r="DB21">
        <v>4.5082517468218698E-4</v>
      </c>
      <c r="DC21">
        <v>4.50825175002891E-4</v>
      </c>
      <c r="DD21">
        <v>1.85365853658536</v>
      </c>
      <c r="DE21">
        <v>3</v>
      </c>
      <c r="DF21">
        <v>1.6860465116279</v>
      </c>
      <c r="DG21">
        <v>3</v>
      </c>
      <c r="DH21">
        <v>2</v>
      </c>
      <c r="DI21">
        <v>14</v>
      </c>
      <c r="DJ21" t="s">
        <v>4</v>
      </c>
    </row>
    <row r="22" spans="1:114" x14ac:dyDescent="0.25">
      <c r="A22" t="s">
        <v>141</v>
      </c>
      <c r="B22">
        <v>1001</v>
      </c>
      <c r="C22">
        <v>176</v>
      </c>
      <c r="D22">
        <v>0.17580000000000001</v>
      </c>
      <c r="E22">
        <v>368</v>
      </c>
      <c r="F22">
        <v>0.36759999999999998</v>
      </c>
      <c r="G22">
        <v>1549</v>
      </c>
      <c r="H22">
        <v>310</v>
      </c>
      <c r="I22">
        <v>0.2001</v>
      </c>
      <c r="J22">
        <v>1036</v>
      </c>
      <c r="K22">
        <v>0.66879999999999995</v>
      </c>
      <c r="L22">
        <v>2550</v>
      </c>
      <c r="M22">
        <v>87</v>
      </c>
      <c r="N22">
        <v>8.6900000000000005E-2</v>
      </c>
      <c r="O22">
        <v>51</v>
      </c>
      <c r="P22">
        <v>0.58620000000000005</v>
      </c>
      <c r="Q22">
        <v>49</v>
      </c>
      <c r="R22">
        <v>0.56320000000000003</v>
      </c>
      <c r="S22">
        <v>140</v>
      </c>
      <c r="T22">
        <v>9.0399999999999994E-2</v>
      </c>
      <c r="U22">
        <v>20</v>
      </c>
      <c r="V22">
        <v>0.1429</v>
      </c>
      <c r="W22">
        <v>92</v>
      </c>
      <c r="X22">
        <v>0.65710000000000002</v>
      </c>
      <c r="Y22">
        <v>6</v>
      </c>
      <c r="Z22">
        <v>6.0000000000000001E-3</v>
      </c>
      <c r="AA22">
        <v>6</v>
      </c>
      <c r="AB22">
        <v>1</v>
      </c>
      <c r="AC22">
        <v>6</v>
      </c>
      <c r="AD22">
        <v>1</v>
      </c>
      <c r="AE22">
        <v>8</v>
      </c>
      <c r="AF22">
        <v>5.1999999999999998E-3</v>
      </c>
      <c r="AG22">
        <v>8</v>
      </c>
      <c r="AH22">
        <v>1</v>
      </c>
      <c r="AI22">
        <v>6</v>
      </c>
      <c r="AJ22">
        <v>0.75</v>
      </c>
      <c r="AK22">
        <v>27</v>
      </c>
      <c r="AL22">
        <v>40</v>
      </c>
      <c r="AM22">
        <v>91</v>
      </c>
      <c r="AN22">
        <v>69</v>
      </c>
      <c r="AO22">
        <v>846</v>
      </c>
      <c r="AP22">
        <v>0.84519999999999995</v>
      </c>
      <c r="AQ22">
        <v>155</v>
      </c>
      <c r="AR22">
        <v>0.15479999999999999</v>
      </c>
      <c r="AS22">
        <v>1362</v>
      </c>
      <c r="AT22">
        <v>0.87929999999999997</v>
      </c>
      <c r="AU22">
        <v>187</v>
      </c>
      <c r="AV22">
        <v>0.1207</v>
      </c>
      <c r="AW22">
        <v>1.9704999999999999</v>
      </c>
      <c r="AX22">
        <v>1.1117999999999999</v>
      </c>
      <c r="AY22">
        <v>515.23876123876096</v>
      </c>
      <c r="AZ22">
        <v>852.47772756617098</v>
      </c>
      <c r="BA22">
        <v>192547.10483123199</v>
      </c>
      <c r="BB22">
        <v>1172483.8557014801</v>
      </c>
      <c r="BC22">
        <v>756</v>
      </c>
      <c r="BD22">
        <v>0.75519999999999998</v>
      </c>
      <c r="BE22">
        <v>515</v>
      </c>
      <c r="BF22">
        <v>0.33250000000000002</v>
      </c>
      <c r="BG22">
        <v>107</v>
      </c>
      <c r="BH22">
        <v>0.1069</v>
      </c>
      <c r="BI22">
        <v>166</v>
      </c>
      <c r="BJ22">
        <v>0.1072</v>
      </c>
      <c r="BK22">
        <v>1.046</v>
      </c>
      <c r="BL22">
        <v>1.6186</v>
      </c>
      <c r="BM22">
        <v>2.6646000000000001</v>
      </c>
      <c r="BN22">
        <v>303</v>
      </c>
      <c r="BO22">
        <v>381</v>
      </c>
      <c r="BP22">
        <v>0.3</v>
      </c>
      <c r="BQ22">
        <v>0.25</v>
      </c>
      <c r="BR22">
        <v>378</v>
      </c>
      <c r="BS22">
        <v>0.37759999999999999</v>
      </c>
      <c r="BT22">
        <v>44</v>
      </c>
      <c r="BU22">
        <v>4.3999999999999997E-2</v>
      </c>
      <c r="BV22">
        <v>480</v>
      </c>
      <c r="BW22">
        <v>0.30990000000000001</v>
      </c>
      <c r="BX22">
        <v>47</v>
      </c>
      <c r="BY22">
        <v>3.0300000000000001E-2</v>
      </c>
      <c r="BZ22">
        <v>22.448551448551399</v>
      </c>
      <c r="CA22">
        <v>36.409296320206501</v>
      </c>
      <c r="CB22">
        <v>151.44215824135799</v>
      </c>
      <c r="CC22">
        <v>636.60071409489296</v>
      </c>
      <c r="CD22">
        <v>1.8065685387624901E-3</v>
      </c>
      <c r="CE22">
        <v>2.9737063592126002E-4</v>
      </c>
      <c r="CF22">
        <v>38.142857142857103</v>
      </c>
      <c r="CG22">
        <v>46.794117647058798</v>
      </c>
      <c r="CH22">
        <v>0.89393939393939303</v>
      </c>
      <c r="CI22">
        <v>0.77620967741935398</v>
      </c>
      <c r="CJ22">
        <v>0.53642384105960195</v>
      </c>
      <c r="CK22">
        <v>0.611510791366906</v>
      </c>
      <c r="CL22">
        <v>0.172839506172839</v>
      </c>
      <c r="CM22">
        <v>0.4</v>
      </c>
      <c r="CN22">
        <v>98.346064147340002</v>
      </c>
      <c r="CO22">
        <v>1.6416678768622201E-2</v>
      </c>
      <c r="CP22">
        <v>91639875016.179092</v>
      </c>
      <c r="CQ22" s="1">
        <v>8.7827212416829504E+16</v>
      </c>
      <c r="CR22">
        <v>0.11992930994255301</v>
      </c>
      <c r="CS22">
        <v>3.1840116330857001E-4</v>
      </c>
      <c r="CT22">
        <v>1.8065685387624901E-3</v>
      </c>
      <c r="CU22">
        <v>0.63516260162601601</v>
      </c>
      <c r="CV22">
        <v>0.34198282399721203</v>
      </c>
      <c r="CW22">
        <v>3</v>
      </c>
      <c r="CX22">
        <v>4.1491542054487504E-3</v>
      </c>
      <c r="CY22">
        <v>4.0307128409234902E-3</v>
      </c>
      <c r="CZ22">
        <v>5.8553898766857695E-4</v>
      </c>
      <c r="DA22">
        <v>5.8553898790126701E-4</v>
      </c>
      <c r="DB22">
        <v>5.5477388775829097E-4</v>
      </c>
      <c r="DC22">
        <v>5.5477388802671601E-4</v>
      </c>
      <c r="DD22">
        <v>1.84146341463414</v>
      </c>
      <c r="DE22">
        <v>3</v>
      </c>
      <c r="DF22">
        <v>1.6162790697674401</v>
      </c>
      <c r="DG22">
        <v>3</v>
      </c>
      <c r="DH22">
        <v>3</v>
      </c>
      <c r="DI22">
        <v>31</v>
      </c>
      <c r="DJ22" t="s">
        <v>4</v>
      </c>
    </row>
    <row r="23" spans="1:114" x14ac:dyDescent="0.25">
      <c r="A23" t="s">
        <v>142</v>
      </c>
      <c r="B23">
        <v>162</v>
      </c>
      <c r="C23">
        <v>23</v>
      </c>
      <c r="D23">
        <v>0.14199999999999999</v>
      </c>
      <c r="E23">
        <v>56</v>
      </c>
      <c r="F23">
        <v>0.34570000000000001</v>
      </c>
      <c r="G23">
        <v>292</v>
      </c>
      <c r="H23">
        <v>32</v>
      </c>
      <c r="I23">
        <v>0.1096</v>
      </c>
      <c r="J23">
        <v>216</v>
      </c>
      <c r="K23">
        <v>0.73970000000000002</v>
      </c>
      <c r="L23">
        <v>454</v>
      </c>
      <c r="M23">
        <v>1</v>
      </c>
      <c r="N23">
        <v>6.1999999999999998E-3</v>
      </c>
      <c r="O23">
        <v>1</v>
      </c>
      <c r="P23">
        <v>1</v>
      </c>
      <c r="Q23">
        <v>1</v>
      </c>
      <c r="R23">
        <v>1</v>
      </c>
      <c r="S23">
        <v>73</v>
      </c>
      <c r="T23">
        <v>0.25</v>
      </c>
      <c r="U23">
        <v>9</v>
      </c>
      <c r="V23">
        <v>0.12330000000000001</v>
      </c>
      <c r="W23">
        <v>57</v>
      </c>
      <c r="X23">
        <v>0.78080000000000005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89</v>
      </c>
      <c r="AL23">
        <v>85</v>
      </c>
      <c r="AM23">
        <v>90</v>
      </c>
      <c r="AN23">
        <v>89</v>
      </c>
      <c r="AO23">
        <v>88</v>
      </c>
      <c r="AP23">
        <v>0.54320000000000002</v>
      </c>
      <c r="AQ23">
        <v>74</v>
      </c>
      <c r="AR23">
        <v>0.45679999999999998</v>
      </c>
      <c r="AS23">
        <v>240</v>
      </c>
      <c r="AT23">
        <v>0.82189999999999996</v>
      </c>
      <c r="AU23">
        <v>52</v>
      </c>
      <c r="AV23">
        <v>0.17810000000000001</v>
      </c>
      <c r="AW23">
        <v>1.9756</v>
      </c>
      <c r="AX23">
        <v>2.0337000000000001</v>
      </c>
      <c r="AY23">
        <v>180.37037037037001</v>
      </c>
      <c r="AZ23">
        <v>760.061643835616</v>
      </c>
      <c r="BA23">
        <v>59783.331961591197</v>
      </c>
      <c r="BB23">
        <v>596280.40715894103</v>
      </c>
      <c r="BC23">
        <v>35</v>
      </c>
      <c r="BD23">
        <v>0.216</v>
      </c>
      <c r="BE23">
        <v>72</v>
      </c>
      <c r="BF23">
        <v>0.24660000000000001</v>
      </c>
      <c r="BG23">
        <v>30</v>
      </c>
      <c r="BH23">
        <v>0.1852</v>
      </c>
      <c r="BI23">
        <v>63</v>
      </c>
      <c r="BJ23">
        <v>0.21579999999999999</v>
      </c>
      <c r="BK23">
        <v>0.15590000000000001</v>
      </c>
      <c r="BL23">
        <v>0.28100000000000003</v>
      </c>
      <c r="BM23">
        <v>0.437</v>
      </c>
      <c r="BN23">
        <v>55</v>
      </c>
      <c r="BO23">
        <v>116</v>
      </c>
      <c r="BP23">
        <v>0.34</v>
      </c>
      <c r="BQ23">
        <v>0.4</v>
      </c>
      <c r="BR23">
        <v>123</v>
      </c>
      <c r="BS23">
        <v>0.75929999999999997</v>
      </c>
      <c r="BT23">
        <v>1</v>
      </c>
      <c r="BU23">
        <v>6.1999999999999998E-3</v>
      </c>
      <c r="BV23">
        <v>111</v>
      </c>
      <c r="BW23">
        <v>0.38009999999999999</v>
      </c>
      <c r="BX23">
        <v>14</v>
      </c>
      <c r="BY23">
        <v>4.7899999999999998E-2</v>
      </c>
      <c r="BZ23">
        <v>33.265432098765402</v>
      </c>
      <c r="CA23">
        <v>47.342465753424598</v>
      </c>
      <c r="CB23">
        <v>402.88633592440198</v>
      </c>
      <c r="CC23">
        <v>1032.7114843310101</v>
      </c>
      <c r="CD23">
        <v>1.4859943565492101E-4</v>
      </c>
      <c r="CE23" s="1">
        <v>5.1440329218107002E-5</v>
      </c>
      <c r="CF23">
        <v>47.3333333333333</v>
      </c>
      <c r="CG23">
        <v>53.5555555555555</v>
      </c>
      <c r="CH23">
        <v>0.93333333333333302</v>
      </c>
      <c r="CI23">
        <v>0.92810457516339795</v>
      </c>
      <c r="CJ23">
        <v>0.512658227848101</v>
      </c>
      <c r="CK23">
        <v>0.55921052631578905</v>
      </c>
      <c r="CL23">
        <v>7.4074074074074001E-2</v>
      </c>
      <c r="CM23">
        <v>0.21176470588235199</v>
      </c>
      <c r="CN23">
        <v>81.786556285029704</v>
      </c>
      <c r="CO23">
        <v>3.7066229522068599E-3</v>
      </c>
      <c r="CP23">
        <v>22803057297.787102</v>
      </c>
      <c r="CQ23" s="1">
        <v>2.97857577991046E+16</v>
      </c>
      <c r="CR23">
        <v>3.3122314716502503E-2</v>
      </c>
      <c r="CS23" s="1">
        <v>5.1440329218107002E-5</v>
      </c>
      <c r="CT23">
        <v>1.4859943565492101E-4</v>
      </c>
      <c r="CU23">
        <v>0.77902621722846399</v>
      </c>
      <c r="CV23">
        <v>0.46678679662543998</v>
      </c>
      <c r="CW23">
        <v>3</v>
      </c>
      <c r="CX23">
        <v>2.8501355373340498E-3</v>
      </c>
      <c r="CY23">
        <v>2.8093656848334398E-3</v>
      </c>
      <c r="CZ23">
        <v>1.3355159285368401E-3</v>
      </c>
      <c r="DA23">
        <v>1.33551592698331E-3</v>
      </c>
      <c r="DB23">
        <v>1.36822335004053E-3</v>
      </c>
      <c r="DC23">
        <v>1.36822334854884E-3</v>
      </c>
      <c r="DD23">
        <v>1.92682926829268</v>
      </c>
      <c r="DE23">
        <v>3</v>
      </c>
      <c r="DF23">
        <v>1.7674418604651101</v>
      </c>
      <c r="DG23">
        <v>2</v>
      </c>
      <c r="DH23">
        <v>2</v>
      </c>
      <c r="DI23">
        <v>16</v>
      </c>
      <c r="DJ23" t="s">
        <v>4</v>
      </c>
    </row>
    <row r="24" spans="1:114" x14ac:dyDescent="0.25">
      <c r="A24" t="s">
        <v>143</v>
      </c>
      <c r="B24">
        <v>1077</v>
      </c>
      <c r="C24">
        <v>108</v>
      </c>
      <c r="D24">
        <v>0.1003</v>
      </c>
      <c r="E24">
        <v>321</v>
      </c>
      <c r="F24">
        <v>0.29809999999999998</v>
      </c>
      <c r="G24">
        <v>2277</v>
      </c>
      <c r="H24">
        <v>148</v>
      </c>
      <c r="I24">
        <v>6.5000000000000002E-2</v>
      </c>
      <c r="J24">
        <v>1182</v>
      </c>
      <c r="K24">
        <v>0.51910000000000001</v>
      </c>
      <c r="L24">
        <v>3354</v>
      </c>
      <c r="M24">
        <v>5</v>
      </c>
      <c r="N24">
        <v>4.5999999999999999E-3</v>
      </c>
      <c r="O24">
        <v>5</v>
      </c>
      <c r="P24">
        <v>1</v>
      </c>
      <c r="Q24">
        <v>5</v>
      </c>
      <c r="R24">
        <v>1</v>
      </c>
      <c r="S24">
        <v>667</v>
      </c>
      <c r="T24">
        <v>0.29289999999999999</v>
      </c>
      <c r="U24">
        <v>36</v>
      </c>
      <c r="V24">
        <v>5.3999999999999999E-2</v>
      </c>
      <c r="W24">
        <v>369</v>
      </c>
      <c r="X24">
        <v>0.55320000000000003</v>
      </c>
      <c r="Y24">
        <v>3</v>
      </c>
      <c r="Z24">
        <v>2.8E-3</v>
      </c>
      <c r="AA24">
        <v>3</v>
      </c>
      <c r="AB24">
        <v>1</v>
      </c>
      <c r="AC24">
        <v>3</v>
      </c>
      <c r="AD24">
        <v>1</v>
      </c>
      <c r="AE24">
        <v>8</v>
      </c>
      <c r="AF24">
        <v>3.5000000000000001E-3</v>
      </c>
      <c r="AG24">
        <v>6</v>
      </c>
      <c r="AH24">
        <v>0.75</v>
      </c>
      <c r="AI24">
        <v>7</v>
      </c>
      <c r="AJ24">
        <v>0.875</v>
      </c>
      <c r="AK24">
        <v>85</v>
      </c>
      <c r="AL24">
        <v>83</v>
      </c>
      <c r="AM24">
        <v>93</v>
      </c>
      <c r="AN24">
        <v>95</v>
      </c>
      <c r="AO24">
        <v>632</v>
      </c>
      <c r="AP24">
        <v>0.58679999999999999</v>
      </c>
      <c r="AQ24">
        <v>445</v>
      </c>
      <c r="AR24">
        <v>0.41320000000000001</v>
      </c>
      <c r="AS24">
        <v>1443</v>
      </c>
      <c r="AT24">
        <v>0.63370000000000004</v>
      </c>
      <c r="AU24">
        <v>834</v>
      </c>
      <c r="AV24">
        <v>0.36630000000000001</v>
      </c>
      <c r="AW24">
        <v>2.4257</v>
      </c>
      <c r="AX24">
        <v>3.0527000000000002</v>
      </c>
      <c r="AY24">
        <v>899.52739090064995</v>
      </c>
      <c r="AZ24">
        <v>557.68555116381197</v>
      </c>
      <c r="BA24">
        <v>3021190.5723695201</v>
      </c>
      <c r="BB24">
        <v>493092.31306747103</v>
      </c>
      <c r="BC24">
        <v>185</v>
      </c>
      <c r="BD24">
        <v>0.17180000000000001</v>
      </c>
      <c r="BE24">
        <v>336</v>
      </c>
      <c r="BF24">
        <v>0.14760000000000001</v>
      </c>
      <c r="BG24">
        <v>161</v>
      </c>
      <c r="BH24">
        <v>0.14949999999999999</v>
      </c>
      <c r="BI24">
        <v>274</v>
      </c>
      <c r="BJ24">
        <v>0.1203</v>
      </c>
      <c r="BK24">
        <v>1.2790999999999999</v>
      </c>
      <c r="BL24">
        <v>2.7042999999999999</v>
      </c>
      <c r="BM24">
        <v>3.9834000000000001</v>
      </c>
      <c r="BN24">
        <v>425</v>
      </c>
      <c r="BO24">
        <v>1291</v>
      </c>
      <c r="BP24">
        <v>0.39</v>
      </c>
      <c r="BQ24">
        <v>0.56999999999999995</v>
      </c>
      <c r="BR24">
        <v>726</v>
      </c>
      <c r="BS24">
        <v>0.67410000000000003</v>
      </c>
      <c r="BT24">
        <v>70</v>
      </c>
      <c r="BU24">
        <v>6.5000000000000002E-2</v>
      </c>
      <c r="BV24">
        <v>1225</v>
      </c>
      <c r="BW24">
        <v>0.53800000000000003</v>
      </c>
      <c r="BX24">
        <v>193</v>
      </c>
      <c r="BY24">
        <v>8.48E-2</v>
      </c>
      <c r="BZ24">
        <v>29.484679665738099</v>
      </c>
      <c r="CA24">
        <v>38.390425999121597</v>
      </c>
      <c r="CB24">
        <v>543.35282935421003</v>
      </c>
      <c r="CC24">
        <v>995.458019888791</v>
      </c>
      <c r="CD24">
        <v>3.1489310617125901E-3</v>
      </c>
      <c r="CE24" s="1">
        <v>2.5205761316872402E-5</v>
      </c>
      <c r="CF24">
        <v>40.3333333333333</v>
      </c>
      <c r="CG24">
        <v>47.688888888888798</v>
      </c>
      <c r="CH24">
        <v>0.98830409356725102</v>
      </c>
      <c r="CI24">
        <v>0.77187153931339902</v>
      </c>
      <c r="CJ24">
        <v>0.56643356643356602</v>
      </c>
      <c r="CK24">
        <v>0.66929133858267698</v>
      </c>
      <c r="CL24">
        <v>0.25925925925925902</v>
      </c>
      <c r="CM24">
        <v>0.52941176470588203</v>
      </c>
      <c r="CN24">
        <v>119.546695863908</v>
      </c>
      <c r="CO24">
        <v>3.4605806823028197E-2</v>
      </c>
      <c r="CP24">
        <v>270806625419.91901</v>
      </c>
      <c r="CQ24" s="1">
        <v>1.6217209680474099E+17</v>
      </c>
      <c r="CR24">
        <v>0.30860909610760101</v>
      </c>
      <c r="CS24" s="1">
        <v>2.5205761316872402E-5</v>
      </c>
      <c r="CT24">
        <v>3.1489310617125901E-3</v>
      </c>
      <c r="CU24">
        <v>0.50387453874538701</v>
      </c>
      <c r="CV24">
        <v>0.33629862009959799</v>
      </c>
      <c r="CW24">
        <v>2</v>
      </c>
      <c r="CX24">
        <v>7.9667065903529805E-3</v>
      </c>
      <c r="CY24">
        <v>8.2816591074384993E-3</v>
      </c>
      <c r="CZ24">
        <v>6.7823667548144303E-3</v>
      </c>
      <c r="DA24">
        <v>6.7823667568311999E-3</v>
      </c>
      <c r="DB24">
        <v>6.8438186848940596E-3</v>
      </c>
      <c r="DC24">
        <v>6.8438186870535796E-3</v>
      </c>
      <c r="DD24">
        <v>1.74390243902439</v>
      </c>
      <c r="DE24">
        <v>2</v>
      </c>
      <c r="DF24">
        <v>1.47674418604651</v>
      </c>
      <c r="DG24">
        <v>2</v>
      </c>
      <c r="DH24">
        <v>4</v>
      </c>
      <c r="DI24">
        <v>51</v>
      </c>
      <c r="DJ24" t="s">
        <v>8</v>
      </c>
    </row>
    <row r="25" spans="1:114" x14ac:dyDescent="0.25">
      <c r="A25" t="s">
        <v>144</v>
      </c>
      <c r="B25">
        <v>549</v>
      </c>
      <c r="C25">
        <v>47</v>
      </c>
      <c r="D25">
        <v>8.5599999999999996E-2</v>
      </c>
      <c r="E25">
        <v>68</v>
      </c>
      <c r="F25">
        <v>0.1239</v>
      </c>
      <c r="G25">
        <v>410</v>
      </c>
      <c r="H25">
        <v>40</v>
      </c>
      <c r="I25">
        <v>9.7600000000000006E-2</v>
      </c>
      <c r="J25">
        <v>120</v>
      </c>
      <c r="K25">
        <v>0.29270000000000002</v>
      </c>
      <c r="L25">
        <v>959</v>
      </c>
      <c r="M25">
        <v>32</v>
      </c>
      <c r="N25">
        <v>5.8299999999999998E-2</v>
      </c>
      <c r="O25">
        <v>17</v>
      </c>
      <c r="P25">
        <v>0.53129999999999999</v>
      </c>
      <c r="Q25">
        <v>5</v>
      </c>
      <c r="R25">
        <v>0.15629999999999999</v>
      </c>
      <c r="S25">
        <v>105</v>
      </c>
      <c r="T25">
        <v>0.25609999999999999</v>
      </c>
      <c r="U25">
        <v>14</v>
      </c>
      <c r="V25">
        <v>0.1333</v>
      </c>
      <c r="W25">
        <v>51</v>
      </c>
      <c r="X25">
        <v>0.48570000000000002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2.3999999999999998E-3</v>
      </c>
      <c r="AG25">
        <v>1</v>
      </c>
      <c r="AH25">
        <v>1</v>
      </c>
      <c r="AI25">
        <v>1</v>
      </c>
      <c r="AJ25">
        <v>1</v>
      </c>
      <c r="AK25">
        <v>62</v>
      </c>
      <c r="AL25">
        <v>62</v>
      </c>
      <c r="AM25">
        <v>82</v>
      </c>
      <c r="AN25">
        <v>74</v>
      </c>
      <c r="AO25">
        <v>236</v>
      </c>
      <c r="AP25">
        <v>0.4299</v>
      </c>
      <c r="AQ25">
        <v>313</v>
      </c>
      <c r="AR25">
        <v>0.57010000000000005</v>
      </c>
      <c r="AS25">
        <v>207</v>
      </c>
      <c r="AT25">
        <v>0.50490000000000002</v>
      </c>
      <c r="AU25">
        <v>203</v>
      </c>
      <c r="AV25">
        <v>0.49509999999999998</v>
      </c>
      <c r="AW25">
        <v>3.9214000000000002</v>
      </c>
      <c r="AX25">
        <v>1.6943999999999999</v>
      </c>
      <c r="AY25">
        <v>357.810564663023</v>
      </c>
      <c r="AZ25">
        <v>333.89268292682902</v>
      </c>
      <c r="BA25">
        <v>381118.28834011802</v>
      </c>
      <c r="BB25">
        <v>170553.41775133801</v>
      </c>
      <c r="BC25">
        <v>231</v>
      </c>
      <c r="BD25">
        <v>0.42080000000000001</v>
      </c>
      <c r="BE25">
        <v>95</v>
      </c>
      <c r="BF25">
        <v>0.23169999999999999</v>
      </c>
      <c r="BG25">
        <v>139</v>
      </c>
      <c r="BH25">
        <v>0.25319999999999998</v>
      </c>
      <c r="BI25">
        <v>64</v>
      </c>
      <c r="BJ25">
        <v>0.15609999999999999</v>
      </c>
      <c r="BK25">
        <v>0.6976</v>
      </c>
      <c r="BL25">
        <v>0.52100000000000002</v>
      </c>
      <c r="BM25">
        <v>1.2185999999999999</v>
      </c>
      <c r="BN25">
        <v>149</v>
      </c>
      <c r="BO25">
        <v>104</v>
      </c>
      <c r="BP25">
        <v>0.27</v>
      </c>
      <c r="BQ25">
        <v>0.25</v>
      </c>
      <c r="BR25">
        <v>395</v>
      </c>
      <c r="BS25">
        <v>0.71950000000000003</v>
      </c>
      <c r="BT25">
        <v>17</v>
      </c>
      <c r="BU25">
        <v>3.1E-2</v>
      </c>
      <c r="BV25">
        <v>327</v>
      </c>
      <c r="BW25">
        <v>0.79759999999999998</v>
      </c>
      <c r="BX25">
        <v>17</v>
      </c>
      <c r="BY25">
        <v>4.1500000000000002E-2</v>
      </c>
      <c r="BZ25">
        <v>21.719489981784999</v>
      </c>
      <c r="CA25">
        <v>22.358536585365801</v>
      </c>
      <c r="CB25">
        <v>84.708199375582893</v>
      </c>
      <c r="CC25">
        <v>275.28852468768599</v>
      </c>
      <c r="CD25" s="1">
        <v>2.69215237582447E-5</v>
      </c>
      <c r="CE25">
        <v>2.10273932718319E-4</v>
      </c>
      <c r="CF25">
        <v>36.6</v>
      </c>
      <c r="CG25">
        <v>56.2777777777777</v>
      </c>
      <c r="CH25">
        <v>0.85714285714285698</v>
      </c>
      <c r="CI25">
        <v>0.98333333333333295</v>
      </c>
      <c r="CJ25">
        <v>0.512658227848101</v>
      </c>
      <c r="CK25">
        <v>0.55194805194805197</v>
      </c>
      <c r="CL25">
        <v>0.12345679012345601</v>
      </c>
      <c r="CM25">
        <v>0.21176470588235199</v>
      </c>
      <c r="CN25">
        <v>86.981952393901807</v>
      </c>
      <c r="CO25">
        <v>2.7987575543773999E-2</v>
      </c>
      <c r="CP25">
        <v>44246486522.141197</v>
      </c>
      <c r="CQ25" s="1">
        <v>3.18963760956062E+16</v>
      </c>
      <c r="CR25">
        <v>5.9090052916362802E-2</v>
      </c>
      <c r="CS25">
        <v>2.1747828074988499E-4</v>
      </c>
      <c r="CT25" s="1">
        <v>2.6921523758244602E-5</v>
      </c>
      <c r="CU25">
        <v>0.39430501930501899</v>
      </c>
      <c r="CV25">
        <v>0.52855128657032002</v>
      </c>
      <c r="CW25">
        <v>3</v>
      </c>
      <c r="CX25">
        <v>3.2639182962117398E-3</v>
      </c>
      <c r="CY25">
        <v>3.215149304246E-3</v>
      </c>
      <c r="CZ25">
        <v>1.0556000398496601E-3</v>
      </c>
      <c r="DA25">
        <v>1.05560004002606E-3</v>
      </c>
      <c r="DB25">
        <v>8.5273991544194104E-4</v>
      </c>
      <c r="DC25">
        <v>8.5273991528521604E-4</v>
      </c>
      <c r="DD25">
        <v>1.92682926829268</v>
      </c>
      <c r="DE25">
        <v>3</v>
      </c>
      <c r="DF25">
        <v>1.7906976744186001</v>
      </c>
      <c r="DG25">
        <v>2</v>
      </c>
      <c r="DH25">
        <v>3</v>
      </c>
      <c r="DI25">
        <v>2</v>
      </c>
      <c r="DJ25" t="s">
        <v>4</v>
      </c>
    </row>
    <row r="26" spans="1:114" x14ac:dyDescent="0.25">
      <c r="A26" t="s">
        <v>145</v>
      </c>
      <c r="B26">
        <v>204</v>
      </c>
      <c r="C26">
        <v>41</v>
      </c>
      <c r="D26">
        <v>0.20100000000000001</v>
      </c>
      <c r="E26">
        <v>85</v>
      </c>
      <c r="F26">
        <v>0.41670000000000001</v>
      </c>
      <c r="G26">
        <v>450</v>
      </c>
      <c r="H26">
        <v>36</v>
      </c>
      <c r="I26">
        <v>0.08</v>
      </c>
      <c r="J26">
        <v>304</v>
      </c>
      <c r="K26">
        <v>0.67559999999999998</v>
      </c>
      <c r="L26">
        <v>654</v>
      </c>
      <c r="M26">
        <v>59</v>
      </c>
      <c r="N26">
        <v>0.28920000000000001</v>
      </c>
      <c r="O26">
        <v>11</v>
      </c>
      <c r="P26">
        <v>0.18640000000000001</v>
      </c>
      <c r="Q26">
        <v>30</v>
      </c>
      <c r="R26">
        <v>0.50849999999999995</v>
      </c>
      <c r="S26">
        <v>94</v>
      </c>
      <c r="T26">
        <v>0.2089</v>
      </c>
      <c r="U26">
        <v>6</v>
      </c>
      <c r="V26">
        <v>6.3799999999999996E-2</v>
      </c>
      <c r="W26">
        <v>49</v>
      </c>
      <c r="X26">
        <v>0.52129999999999999</v>
      </c>
      <c r="Y26">
        <v>4</v>
      </c>
      <c r="Z26">
        <v>1.9599999999999999E-2</v>
      </c>
      <c r="AA26">
        <v>4</v>
      </c>
      <c r="AB26">
        <v>1</v>
      </c>
      <c r="AC26">
        <v>4</v>
      </c>
      <c r="AD26">
        <v>1</v>
      </c>
      <c r="AE26">
        <v>2</v>
      </c>
      <c r="AF26">
        <v>4.4000000000000003E-3</v>
      </c>
      <c r="AG26">
        <v>2</v>
      </c>
      <c r="AH26">
        <v>1</v>
      </c>
      <c r="AI26">
        <v>2</v>
      </c>
      <c r="AJ26">
        <v>1</v>
      </c>
      <c r="AK26">
        <v>87</v>
      </c>
      <c r="AL26">
        <v>92</v>
      </c>
      <c r="AM26">
        <v>96</v>
      </c>
      <c r="AN26">
        <v>97</v>
      </c>
      <c r="AO26">
        <v>174</v>
      </c>
      <c r="AP26">
        <v>0.85289999999999999</v>
      </c>
      <c r="AQ26">
        <v>30</v>
      </c>
      <c r="AR26">
        <v>0.14710000000000001</v>
      </c>
      <c r="AS26">
        <v>381</v>
      </c>
      <c r="AT26">
        <v>0.84670000000000001</v>
      </c>
      <c r="AU26">
        <v>69</v>
      </c>
      <c r="AV26">
        <v>0.15329999999999999</v>
      </c>
      <c r="AW26">
        <v>1.4069</v>
      </c>
      <c r="AX26">
        <v>1.6215999999999999</v>
      </c>
      <c r="AY26">
        <v>306.64705882352899</v>
      </c>
      <c r="AZ26">
        <v>807.55555555555497</v>
      </c>
      <c r="BA26">
        <v>127825.96366782</v>
      </c>
      <c r="BB26">
        <v>548614.95802469098</v>
      </c>
      <c r="BC26">
        <v>34</v>
      </c>
      <c r="BD26">
        <v>0.16669999999999999</v>
      </c>
      <c r="BE26">
        <v>54</v>
      </c>
      <c r="BF26">
        <v>0.12</v>
      </c>
      <c r="BG26">
        <v>27</v>
      </c>
      <c r="BH26">
        <v>0.13239999999999999</v>
      </c>
      <c r="BI26">
        <v>44</v>
      </c>
      <c r="BJ26">
        <v>9.7799999999999998E-2</v>
      </c>
      <c r="BK26">
        <v>0.19539999999999999</v>
      </c>
      <c r="BL26">
        <v>0.43099999999999999</v>
      </c>
      <c r="BM26">
        <v>0.62639999999999996</v>
      </c>
      <c r="BN26">
        <v>16</v>
      </c>
      <c r="BO26">
        <v>183</v>
      </c>
      <c r="BP26">
        <v>0.08</v>
      </c>
      <c r="BQ26">
        <v>0.41</v>
      </c>
      <c r="BR26">
        <v>167</v>
      </c>
      <c r="BS26">
        <v>0.81859999999999999</v>
      </c>
      <c r="BT26">
        <v>0</v>
      </c>
      <c r="BU26">
        <v>0</v>
      </c>
      <c r="BV26">
        <v>180</v>
      </c>
      <c r="BW26">
        <v>0.4</v>
      </c>
      <c r="BX26">
        <v>10</v>
      </c>
      <c r="BY26">
        <v>2.2200000000000001E-2</v>
      </c>
      <c r="BZ26">
        <v>24.5490196078431</v>
      </c>
      <c r="CA26">
        <v>47.113333333333301</v>
      </c>
      <c r="CB26">
        <v>294.66916570549699</v>
      </c>
      <c r="CC26">
        <v>1083.9004888888801</v>
      </c>
      <c r="CD26">
        <v>1.2427182846163399E-3</v>
      </c>
      <c r="CE26" s="1">
        <v>1.9290123456790099E-5</v>
      </c>
      <c r="CF26">
        <v>48.125</v>
      </c>
      <c r="CG26">
        <v>51</v>
      </c>
      <c r="CH26">
        <v>0.96428571428571397</v>
      </c>
      <c r="CI26">
        <v>0.80423280423280397</v>
      </c>
      <c r="CJ26">
        <v>0.51592356687898</v>
      </c>
      <c r="CK26">
        <v>0.59859154929577396</v>
      </c>
      <c r="CL26">
        <v>9.8765432098765399E-2</v>
      </c>
      <c r="CM26">
        <v>0.32941176470588202</v>
      </c>
      <c r="CN26">
        <v>91.115060781690701</v>
      </c>
      <c r="CO26">
        <v>4.2172231761199502E-3</v>
      </c>
      <c r="CP26">
        <v>45426569836.041496</v>
      </c>
      <c r="CQ26" s="1">
        <v>6.7689023261682896E+16</v>
      </c>
      <c r="CR26">
        <v>6.3111234118938306E-2</v>
      </c>
      <c r="CS26" s="1">
        <v>1.9290123456790099E-5</v>
      </c>
      <c r="CT26">
        <v>1.2438623446924301E-3</v>
      </c>
      <c r="CU26">
        <v>0.51623931623931596</v>
      </c>
      <c r="CV26">
        <v>0.35687421646468798</v>
      </c>
      <c r="CW26">
        <v>3</v>
      </c>
      <c r="CX26">
        <v>3.3555833948323201E-3</v>
      </c>
      <c r="CY26">
        <v>3.2929243972016401E-3</v>
      </c>
      <c r="CZ26">
        <v>3.9964143597139701E-4</v>
      </c>
      <c r="DA26">
        <v>3.99641435940384E-4</v>
      </c>
      <c r="DB26">
        <v>5.7223675724674095E-4</v>
      </c>
      <c r="DC26">
        <v>5.7223675712848995E-4</v>
      </c>
      <c r="DD26">
        <v>1.91463414634146</v>
      </c>
      <c r="DE26">
        <v>3</v>
      </c>
      <c r="DF26">
        <v>1.65116279069767</v>
      </c>
      <c r="DG26">
        <v>2</v>
      </c>
      <c r="DH26">
        <v>2</v>
      </c>
      <c r="DI26">
        <v>19</v>
      </c>
      <c r="DJ26" t="s">
        <v>4</v>
      </c>
    </row>
    <row r="27" spans="1:114" x14ac:dyDescent="0.25">
      <c r="A27" t="s">
        <v>146</v>
      </c>
      <c r="B27">
        <v>353</v>
      </c>
      <c r="C27">
        <v>48</v>
      </c>
      <c r="D27">
        <v>0.13600000000000001</v>
      </c>
      <c r="E27">
        <v>99</v>
      </c>
      <c r="F27">
        <v>0.28050000000000003</v>
      </c>
      <c r="G27">
        <v>570</v>
      </c>
      <c r="H27">
        <v>44</v>
      </c>
      <c r="I27">
        <v>7.7200000000000005E-2</v>
      </c>
      <c r="J27">
        <v>267</v>
      </c>
      <c r="K27">
        <v>0.46839999999999998</v>
      </c>
      <c r="L27">
        <v>923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75</v>
      </c>
      <c r="T27">
        <v>0.13159999999999999</v>
      </c>
      <c r="U27">
        <v>6</v>
      </c>
      <c r="V27">
        <v>0.08</v>
      </c>
      <c r="W27">
        <v>36</v>
      </c>
      <c r="X27">
        <v>0.48</v>
      </c>
      <c r="Y27">
        <v>2</v>
      </c>
      <c r="Z27">
        <v>5.7000000000000002E-3</v>
      </c>
      <c r="AA27">
        <v>2</v>
      </c>
      <c r="AB27">
        <v>1</v>
      </c>
      <c r="AC27">
        <v>2</v>
      </c>
      <c r="AD27">
        <v>1</v>
      </c>
      <c r="AE27">
        <v>1</v>
      </c>
      <c r="AF27">
        <v>1.8E-3</v>
      </c>
      <c r="AG27">
        <v>1</v>
      </c>
      <c r="AH27">
        <v>1</v>
      </c>
      <c r="AI27">
        <v>1</v>
      </c>
      <c r="AJ27">
        <v>1</v>
      </c>
      <c r="AK27">
        <v>76</v>
      </c>
      <c r="AL27">
        <v>88</v>
      </c>
      <c r="AM27">
        <v>85</v>
      </c>
      <c r="AN27">
        <v>92</v>
      </c>
      <c r="AO27">
        <v>239</v>
      </c>
      <c r="AP27">
        <v>0.67710000000000004</v>
      </c>
      <c r="AQ27">
        <v>114</v>
      </c>
      <c r="AR27">
        <v>0.32290000000000002</v>
      </c>
      <c r="AS27">
        <v>395</v>
      </c>
      <c r="AT27">
        <v>0.69299999999999995</v>
      </c>
      <c r="AU27">
        <v>175</v>
      </c>
      <c r="AV27">
        <v>0.307</v>
      </c>
      <c r="AW27">
        <v>1.8876999999999999</v>
      </c>
      <c r="AX27">
        <v>1.5153000000000001</v>
      </c>
      <c r="AY27">
        <v>548.94617563739303</v>
      </c>
      <c r="AZ27">
        <v>530.96842105263102</v>
      </c>
      <c r="BA27">
        <v>710410.63449670398</v>
      </c>
      <c r="BB27">
        <v>227721.08321329599</v>
      </c>
      <c r="BC27">
        <v>25</v>
      </c>
      <c r="BD27">
        <v>7.0800000000000002E-2</v>
      </c>
      <c r="BE27">
        <v>45</v>
      </c>
      <c r="BF27">
        <v>7.8899999999999998E-2</v>
      </c>
      <c r="BG27">
        <v>22</v>
      </c>
      <c r="BH27">
        <v>6.2300000000000001E-2</v>
      </c>
      <c r="BI27">
        <v>38</v>
      </c>
      <c r="BJ27">
        <v>6.6699999999999995E-2</v>
      </c>
      <c r="BK27">
        <v>0.38540000000000002</v>
      </c>
      <c r="BL27">
        <v>0.62229999999999996</v>
      </c>
      <c r="BM27">
        <v>1.0076000000000001</v>
      </c>
      <c r="BN27">
        <v>31</v>
      </c>
      <c r="BO27">
        <v>153</v>
      </c>
      <c r="BP27">
        <v>0.09</v>
      </c>
      <c r="BQ27">
        <v>0.27</v>
      </c>
      <c r="BR27">
        <v>271</v>
      </c>
      <c r="BS27">
        <v>0.76770000000000005</v>
      </c>
      <c r="BT27">
        <v>8</v>
      </c>
      <c r="BU27">
        <v>2.2700000000000001E-2</v>
      </c>
      <c r="BV27">
        <v>295</v>
      </c>
      <c r="BW27">
        <v>0.51749999999999996</v>
      </c>
      <c r="BX27">
        <v>27</v>
      </c>
      <c r="BY27">
        <v>4.7399999999999998E-2</v>
      </c>
      <c r="BZ27">
        <v>24.158640226628801</v>
      </c>
      <c r="CA27">
        <v>31.989473684210498</v>
      </c>
      <c r="CB27">
        <v>235.95217038897599</v>
      </c>
      <c r="CC27">
        <v>906.18234533702696</v>
      </c>
      <c r="CD27">
        <v>2.8477599450043799E-3</v>
      </c>
      <c r="CE27">
        <v>0</v>
      </c>
      <c r="CF27">
        <v>54.5</v>
      </c>
      <c r="CG27">
        <v>44.424242424242401</v>
      </c>
      <c r="CH27">
        <v>1</v>
      </c>
      <c r="CI27">
        <v>0.71612903225806401</v>
      </c>
      <c r="CJ27">
        <v>0.52258064516128999</v>
      </c>
      <c r="CK27">
        <v>0.611510791366906</v>
      </c>
      <c r="CL27">
        <v>9.8765432098765399E-2</v>
      </c>
      <c r="CM27">
        <v>0.38823529411764701</v>
      </c>
      <c r="CN27">
        <v>95.797371593033702</v>
      </c>
      <c r="CO27">
        <v>4.3573856239815202E-3</v>
      </c>
      <c r="CP27">
        <v>55591166991.490997</v>
      </c>
      <c r="CQ27" s="1">
        <v>7.1975263788216E+16</v>
      </c>
      <c r="CR27">
        <v>7.6460537611179394E-2</v>
      </c>
      <c r="CS27">
        <v>0</v>
      </c>
      <c r="CT27">
        <v>2.8516913421246298E-3</v>
      </c>
      <c r="CU27">
        <v>0.51218411552346499</v>
      </c>
      <c r="CV27">
        <v>0.33844107213243901</v>
      </c>
      <c r="CW27">
        <v>3</v>
      </c>
      <c r="CX27">
        <v>3.54673399400674E-3</v>
      </c>
      <c r="CY27">
        <v>3.8252562430152702E-3</v>
      </c>
      <c r="CZ27">
        <v>7.4896872856261695E-4</v>
      </c>
      <c r="DA27">
        <v>7.4896872877997498E-4</v>
      </c>
      <c r="DB27">
        <v>8.8963216047216302E-4</v>
      </c>
      <c r="DC27">
        <v>8.8963216056757595E-4</v>
      </c>
      <c r="DD27">
        <v>1.8902439024390201</v>
      </c>
      <c r="DE27">
        <v>3</v>
      </c>
      <c r="DF27">
        <v>1.6162790697674401</v>
      </c>
      <c r="DG27">
        <v>2</v>
      </c>
      <c r="DH27">
        <v>1</v>
      </c>
      <c r="DI27">
        <v>42</v>
      </c>
      <c r="DJ27" t="s">
        <v>4</v>
      </c>
    </row>
    <row r="28" spans="1:114" x14ac:dyDescent="0.25">
      <c r="A28" t="s">
        <v>147</v>
      </c>
      <c r="B28">
        <v>479</v>
      </c>
      <c r="C28">
        <v>78</v>
      </c>
      <c r="D28">
        <v>0.1628</v>
      </c>
      <c r="E28">
        <v>92</v>
      </c>
      <c r="F28">
        <v>0.19209999999999999</v>
      </c>
      <c r="G28">
        <v>516</v>
      </c>
      <c r="H28">
        <v>59</v>
      </c>
      <c r="I28">
        <v>0.1143</v>
      </c>
      <c r="J28">
        <v>261</v>
      </c>
      <c r="K28">
        <v>0.50580000000000003</v>
      </c>
      <c r="L28">
        <v>995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6</v>
      </c>
      <c r="T28">
        <v>1.1599999999999999E-2</v>
      </c>
      <c r="U28">
        <v>2</v>
      </c>
      <c r="V28">
        <v>0.33329999999999999</v>
      </c>
      <c r="W28">
        <v>6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80</v>
      </c>
      <c r="AL28">
        <v>82</v>
      </c>
      <c r="AM28">
        <v>93</v>
      </c>
      <c r="AN28">
        <v>90</v>
      </c>
      <c r="AO28">
        <v>210</v>
      </c>
      <c r="AP28">
        <v>0.43840000000000001</v>
      </c>
      <c r="AQ28">
        <v>269</v>
      </c>
      <c r="AR28">
        <v>0.56159999999999999</v>
      </c>
      <c r="AS28">
        <v>347</v>
      </c>
      <c r="AT28">
        <v>0.67249999999999999</v>
      </c>
      <c r="AU28">
        <v>169</v>
      </c>
      <c r="AV28">
        <v>0.32750000000000001</v>
      </c>
      <c r="AW28">
        <v>3.1722000000000001</v>
      </c>
      <c r="AX28">
        <v>2.9380999999999999</v>
      </c>
      <c r="AY28">
        <v>417.23173277661698</v>
      </c>
      <c r="AZ28">
        <v>497.18023255813898</v>
      </c>
      <c r="BA28">
        <v>277473.32625816599</v>
      </c>
      <c r="BB28">
        <v>262795.44619839499</v>
      </c>
      <c r="BC28">
        <v>62</v>
      </c>
      <c r="BD28">
        <v>0.12939999999999999</v>
      </c>
      <c r="BE28">
        <v>99</v>
      </c>
      <c r="BF28">
        <v>0.19189999999999999</v>
      </c>
      <c r="BG28">
        <v>53</v>
      </c>
      <c r="BH28">
        <v>0.1106</v>
      </c>
      <c r="BI28">
        <v>90</v>
      </c>
      <c r="BJ28">
        <v>0.1744</v>
      </c>
      <c r="BK28">
        <v>0.65169999999999995</v>
      </c>
      <c r="BL28">
        <v>0.70199999999999996</v>
      </c>
      <c r="BM28">
        <v>1.3536999999999999</v>
      </c>
      <c r="BN28">
        <v>84</v>
      </c>
      <c r="BO28">
        <v>228</v>
      </c>
      <c r="BP28">
        <v>0.18</v>
      </c>
      <c r="BQ28">
        <v>0.44</v>
      </c>
      <c r="BR28">
        <v>378</v>
      </c>
      <c r="BS28">
        <v>0.78910000000000002</v>
      </c>
      <c r="BT28">
        <v>9</v>
      </c>
      <c r="BU28">
        <v>1.8800000000000001E-2</v>
      </c>
      <c r="BV28">
        <v>285</v>
      </c>
      <c r="BW28">
        <v>0.55230000000000001</v>
      </c>
      <c r="BX28">
        <v>54</v>
      </c>
      <c r="BY28">
        <v>0.1047</v>
      </c>
      <c r="BZ28">
        <v>24.3569937369519</v>
      </c>
      <c r="CA28">
        <v>29.1434108527131</v>
      </c>
      <c r="CB28">
        <v>169.11472666175499</v>
      </c>
      <c r="CC28">
        <v>407.83989844360298</v>
      </c>
      <c r="CD28">
        <v>1.7478522715033099E-3</v>
      </c>
      <c r="CE28">
        <v>7.62419165196943E-4</v>
      </c>
      <c r="CF28">
        <v>36.692307692307601</v>
      </c>
      <c r="CG28">
        <v>44.033333333333303</v>
      </c>
      <c r="CH28">
        <v>0.78205128205128105</v>
      </c>
      <c r="CI28">
        <v>0.73544973544973502</v>
      </c>
      <c r="CJ28">
        <v>0.52941176470588203</v>
      </c>
      <c r="CK28">
        <v>0.59859154929577396</v>
      </c>
      <c r="CL28">
        <v>0.16049382716049301</v>
      </c>
      <c r="CM28">
        <v>0.35294117647058798</v>
      </c>
      <c r="CN28">
        <v>98.778567152971206</v>
      </c>
      <c r="CO28">
        <v>1.05247128794377E-2</v>
      </c>
      <c r="CP28">
        <v>80626802436.790298</v>
      </c>
      <c r="CQ28" s="1">
        <v>5.98257671967414E+16</v>
      </c>
      <c r="CR28">
        <v>0.109793127645711</v>
      </c>
      <c r="CS28">
        <v>7.6241916519694203E-4</v>
      </c>
      <c r="CT28">
        <v>1.7478522715033099E-3</v>
      </c>
      <c r="CU28">
        <v>0.38399609660892797</v>
      </c>
      <c r="CV28">
        <v>0.27327183419192502</v>
      </c>
      <c r="CW28">
        <v>3</v>
      </c>
      <c r="CX28">
        <v>3.9908155572698396E-3</v>
      </c>
      <c r="CY28">
        <v>3.6260206684280601E-3</v>
      </c>
      <c r="CZ28">
        <v>1.9005120482472699E-3</v>
      </c>
      <c r="DA28">
        <v>1.9005120479322201E-3</v>
      </c>
      <c r="DB28">
        <v>1.9435290595066601E-3</v>
      </c>
      <c r="DC28">
        <v>1.9435290592934699E-3</v>
      </c>
      <c r="DD28">
        <v>1.8658536585365799</v>
      </c>
      <c r="DE28">
        <v>3</v>
      </c>
      <c r="DF28">
        <v>1.65116279069767</v>
      </c>
      <c r="DG28">
        <v>2</v>
      </c>
      <c r="DH28">
        <v>5</v>
      </c>
      <c r="DI28">
        <v>45</v>
      </c>
      <c r="DJ28" t="s">
        <v>8</v>
      </c>
    </row>
    <row r="29" spans="1:114" x14ac:dyDescent="0.25">
      <c r="A29" t="s">
        <v>148</v>
      </c>
      <c r="B29">
        <v>242</v>
      </c>
      <c r="C29">
        <v>35</v>
      </c>
      <c r="D29">
        <v>0.14460000000000001</v>
      </c>
      <c r="E29">
        <v>54</v>
      </c>
      <c r="F29">
        <v>0.22309999999999999</v>
      </c>
      <c r="G29">
        <v>337</v>
      </c>
      <c r="H29">
        <v>34</v>
      </c>
      <c r="I29">
        <v>0.1009</v>
      </c>
      <c r="J29">
        <v>216</v>
      </c>
      <c r="K29">
        <v>0.64090000000000003</v>
      </c>
      <c r="L29">
        <v>579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101</v>
      </c>
      <c r="T29">
        <v>0.29970000000000002</v>
      </c>
      <c r="U29">
        <v>9</v>
      </c>
      <c r="V29">
        <v>8.9099999999999999E-2</v>
      </c>
      <c r="W29">
        <v>69</v>
      </c>
      <c r="X29">
        <v>0.68320000000000003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79</v>
      </c>
      <c r="AL29">
        <v>88</v>
      </c>
      <c r="AM29">
        <v>90</v>
      </c>
      <c r="AN29">
        <v>91</v>
      </c>
      <c r="AO29">
        <v>116</v>
      </c>
      <c r="AP29">
        <v>0.4793</v>
      </c>
      <c r="AQ29">
        <v>126</v>
      </c>
      <c r="AR29">
        <v>0.52070000000000005</v>
      </c>
      <c r="AS29">
        <v>262</v>
      </c>
      <c r="AT29">
        <v>0.77739999999999998</v>
      </c>
      <c r="AU29">
        <v>75</v>
      </c>
      <c r="AV29">
        <v>0.22259999999999999</v>
      </c>
      <c r="AW29">
        <v>2.9157000000000002</v>
      </c>
      <c r="AX29">
        <v>1.8165</v>
      </c>
      <c r="AY29">
        <v>129.359504132231</v>
      </c>
      <c r="AZ29">
        <v>655.893175074184</v>
      </c>
      <c r="BA29">
        <v>11248.0897650433</v>
      </c>
      <c r="BB29">
        <v>603938.24971603102</v>
      </c>
      <c r="BC29">
        <v>93</v>
      </c>
      <c r="BD29">
        <v>0.38429999999999997</v>
      </c>
      <c r="BE29">
        <v>84</v>
      </c>
      <c r="BF29">
        <v>0.24929999999999999</v>
      </c>
      <c r="BG29">
        <v>69</v>
      </c>
      <c r="BH29">
        <v>0.28510000000000002</v>
      </c>
      <c r="BI29">
        <v>77</v>
      </c>
      <c r="BJ29">
        <v>0.22850000000000001</v>
      </c>
      <c r="BK29">
        <v>0.23469999999999999</v>
      </c>
      <c r="BL29">
        <v>0.32690000000000002</v>
      </c>
      <c r="BM29">
        <v>0.56159999999999999</v>
      </c>
      <c r="BN29">
        <v>103</v>
      </c>
      <c r="BO29">
        <v>131</v>
      </c>
      <c r="BP29">
        <v>0.43</v>
      </c>
      <c r="BQ29">
        <v>0.39</v>
      </c>
      <c r="BR29">
        <v>145</v>
      </c>
      <c r="BS29">
        <v>0.59919999999999995</v>
      </c>
      <c r="BT29">
        <v>2</v>
      </c>
      <c r="BU29">
        <v>8.3000000000000001E-3</v>
      </c>
      <c r="BV29">
        <v>170</v>
      </c>
      <c r="BW29">
        <v>0.50449999999999995</v>
      </c>
      <c r="BX29">
        <v>14</v>
      </c>
      <c r="BY29">
        <v>4.1500000000000002E-2</v>
      </c>
      <c r="BZ29">
        <v>26.020661157024701</v>
      </c>
      <c r="CA29">
        <v>40.587537091988096</v>
      </c>
      <c r="CB29">
        <v>241.623540058738</v>
      </c>
      <c r="CC29">
        <v>1051.15034912696</v>
      </c>
      <c r="CD29">
        <v>3.3418877317242801E-4</v>
      </c>
      <c r="CE29">
        <v>1.6460905349794199E-4</v>
      </c>
      <c r="CF29">
        <v>37.7777777777777</v>
      </c>
      <c r="CG29">
        <v>48.7916666666666</v>
      </c>
      <c r="CH29">
        <v>0.85714285714285698</v>
      </c>
      <c r="CI29">
        <v>0.90043290043290003</v>
      </c>
      <c r="CJ29">
        <v>0.51592356687898</v>
      </c>
      <c r="CK29">
        <v>0.57432432432432401</v>
      </c>
      <c r="CL29">
        <v>0.11111111111111099</v>
      </c>
      <c r="CM29">
        <v>0.28235294117646997</v>
      </c>
      <c r="CN29">
        <v>85.769571908741597</v>
      </c>
      <c r="CO29">
        <v>1.3113270901506199E-2</v>
      </c>
      <c r="CP29">
        <v>31857324804.870201</v>
      </c>
      <c r="CQ29" s="1">
        <v>4.4544879290679104E+16</v>
      </c>
      <c r="CR29">
        <v>4.51761368467739E-2</v>
      </c>
      <c r="CS29">
        <v>1.6460905349794199E-4</v>
      </c>
      <c r="CT29">
        <v>3.3418877317242801E-4</v>
      </c>
      <c r="CU29">
        <v>0.801837270341207</v>
      </c>
      <c r="CV29">
        <v>0.46894477856752298</v>
      </c>
      <c r="CW29">
        <v>3</v>
      </c>
      <c r="CX29">
        <v>3.08517648247527E-3</v>
      </c>
      <c r="CY29">
        <v>3.0845652121319999E-3</v>
      </c>
      <c r="CZ29">
        <v>1.85569177964854E-3</v>
      </c>
      <c r="DA29">
        <v>1.8556917777592199E-3</v>
      </c>
      <c r="DB29">
        <v>1.9025761211733899E-3</v>
      </c>
      <c r="DC29">
        <v>1.9025761193739901E-3</v>
      </c>
      <c r="DD29">
        <v>1.91463414634146</v>
      </c>
      <c r="DE29">
        <v>3</v>
      </c>
      <c r="DF29">
        <v>1.7209302325581299</v>
      </c>
      <c r="DG29">
        <v>2</v>
      </c>
      <c r="DH29">
        <v>3</v>
      </c>
      <c r="DI29">
        <v>26</v>
      </c>
      <c r="DJ29" t="s">
        <v>4</v>
      </c>
    </row>
    <row r="30" spans="1:114" x14ac:dyDescent="0.25">
      <c r="A30" t="s">
        <v>149</v>
      </c>
      <c r="B30">
        <v>8659</v>
      </c>
      <c r="C30">
        <v>345</v>
      </c>
      <c r="D30">
        <v>3.9800000000000002E-2</v>
      </c>
      <c r="E30">
        <v>2641</v>
      </c>
      <c r="F30">
        <v>0.30499999999999999</v>
      </c>
      <c r="G30">
        <v>9269</v>
      </c>
      <c r="H30">
        <v>479</v>
      </c>
      <c r="I30">
        <v>5.1700000000000003E-2</v>
      </c>
      <c r="J30">
        <v>4522</v>
      </c>
      <c r="K30">
        <v>0.4879</v>
      </c>
      <c r="L30">
        <v>17928</v>
      </c>
      <c r="M30">
        <v>5358</v>
      </c>
      <c r="N30">
        <v>0.61880000000000002</v>
      </c>
      <c r="O30">
        <v>266</v>
      </c>
      <c r="P30">
        <v>4.9599999999999998E-2</v>
      </c>
      <c r="Q30">
        <v>1699</v>
      </c>
      <c r="R30">
        <v>0.31709999999999999</v>
      </c>
      <c r="S30">
        <v>2174</v>
      </c>
      <c r="T30">
        <v>0.23449999999999999</v>
      </c>
      <c r="U30">
        <v>71</v>
      </c>
      <c r="V30">
        <v>3.27E-2</v>
      </c>
      <c r="W30">
        <v>1226</v>
      </c>
      <c r="X30">
        <v>0.56389999999999996</v>
      </c>
      <c r="Y30">
        <v>58</v>
      </c>
      <c r="Z30">
        <v>6.7000000000000002E-3</v>
      </c>
      <c r="AA30">
        <v>58</v>
      </c>
      <c r="AB30">
        <v>1</v>
      </c>
      <c r="AC30">
        <v>37</v>
      </c>
      <c r="AD30">
        <v>0.63790000000000002</v>
      </c>
      <c r="AE30">
        <v>32</v>
      </c>
      <c r="AF30">
        <v>3.5000000000000001E-3</v>
      </c>
      <c r="AG30">
        <v>32</v>
      </c>
      <c r="AH30">
        <v>1</v>
      </c>
      <c r="AI30">
        <v>32</v>
      </c>
      <c r="AJ30">
        <v>1</v>
      </c>
      <c r="AK30">
        <v>85</v>
      </c>
      <c r="AL30">
        <v>77</v>
      </c>
      <c r="AM30">
        <v>95</v>
      </c>
      <c r="AN30">
        <v>91</v>
      </c>
      <c r="AO30">
        <v>7160</v>
      </c>
      <c r="AP30">
        <v>0.82689999999999997</v>
      </c>
      <c r="AQ30">
        <v>1499</v>
      </c>
      <c r="AR30">
        <v>0.1731</v>
      </c>
      <c r="AS30">
        <v>7031</v>
      </c>
      <c r="AT30">
        <v>0.75860000000000005</v>
      </c>
      <c r="AU30">
        <v>2238</v>
      </c>
      <c r="AV30">
        <v>0.2414</v>
      </c>
      <c r="AW30">
        <v>1.6817</v>
      </c>
      <c r="AX30">
        <v>1.5801000000000001</v>
      </c>
      <c r="AY30">
        <v>324.93740616699301</v>
      </c>
      <c r="AZ30">
        <v>574.75801057287697</v>
      </c>
      <c r="BA30">
        <v>157779.13316481499</v>
      </c>
      <c r="BB30">
        <v>705179.47655817203</v>
      </c>
      <c r="BC30">
        <v>1349</v>
      </c>
      <c r="BD30">
        <v>0.15579999999999999</v>
      </c>
      <c r="BE30">
        <v>2288</v>
      </c>
      <c r="BF30">
        <v>0.24679999999999999</v>
      </c>
      <c r="BG30">
        <v>1142</v>
      </c>
      <c r="BH30">
        <v>0.13189999999999999</v>
      </c>
      <c r="BI30">
        <v>1743</v>
      </c>
      <c r="BJ30">
        <v>0.188</v>
      </c>
      <c r="BK30">
        <v>10.308299999999999</v>
      </c>
      <c r="BL30">
        <v>11.0345</v>
      </c>
      <c r="BM30">
        <v>21.3429</v>
      </c>
      <c r="BN30">
        <v>1388</v>
      </c>
      <c r="BO30">
        <v>3311</v>
      </c>
      <c r="BP30">
        <v>0.16</v>
      </c>
      <c r="BQ30">
        <v>0.36</v>
      </c>
      <c r="BR30">
        <v>5452</v>
      </c>
      <c r="BS30">
        <v>0.62960000000000005</v>
      </c>
      <c r="BT30">
        <v>429</v>
      </c>
      <c r="BU30">
        <v>4.9500000000000002E-2</v>
      </c>
      <c r="BV30">
        <v>5139</v>
      </c>
      <c r="BW30">
        <v>0.5544</v>
      </c>
      <c r="BX30">
        <v>497</v>
      </c>
      <c r="BY30">
        <v>5.3600000000000002E-2</v>
      </c>
      <c r="BZ30">
        <v>22.0090079685876</v>
      </c>
      <c r="CA30">
        <v>31.153522494335899</v>
      </c>
      <c r="CB30">
        <v>271.05477507546101</v>
      </c>
      <c r="CC30">
        <v>722.30753452268596</v>
      </c>
      <c r="CD30">
        <v>2.7687846664603999E-2</v>
      </c>
      <c r="CE30">
        <v>3.6542163939875499E-2</v>
      </c>
      <c r="CF30">
        <v>26.571428571428498</v>
      </c>
      <c r="CG30">
        <v>39.641791044776099</v>
      </c>
      <c r="CH30">
        <v>0.421768707482993</v>
      </c>
      <c r="CI30">
        <v>0.52211538461538398</v>
      </c>
      <c r="CJ30">
        <v>0.71681415929203496</v>
      </c>
      <c r="CK30">
        <v>0.80952380952380898</v>
      </c>
      <c r="CL30">
        <v>0.60493827160493796</v>
      </c>
      <c r="CM30">
        <v>0.78823529411764603</v>
      </c>
      <c r="CN30">
        <v>127.22048267641701</v>
      </c>
      <c r="CO30">
        <v>0.131238394567018</v>
      </c>
      <c r="CP30">
        <v>742804636130.00195</v>
      </c>
      <c r="CQ30" s="1">
        <v>2.58918028840396E+17</v>
      </c>
      <c r="CR30">
        <v>0.67359691748830397</v>
      </c>
      <c r="CS30">
        <v>3.6503601327966102E-2</v>
      </c>
      <c r="CT30">
        <v>2.7678776328193998E-2</v>
      </c>
      <c r="CU30">
        <v>0.25850400084599301</v>
      </c>
      <c r="CV30">
        <v>0.216944795297625</v>
      </c>
      <c r="CW30">
        <v>2</v>
      </c>
      <c r="CX30">
        <v>3.6990485516458303E-2</v>
      </c>
      <c r="CY30">
        <v>3.70702462043817E-2</v>
      </c>
      <c r="CZ30">
        <v>1.8316564789483899E-2</v>
      </c>
      <c r="DA30">
        <v>1.8316564795950101E-2</v>
      </c>
      <c r="DB30">
        <v>1.8413320739804201E-2</v>
      </c>
      <c r="DC30">
        <v>1.8413320746588101E-2</v>
      </c>
      <c r="DD30">
        <v>1.3780487804878001</v>
      </c>
      <c r="DE30">
        <v>2</v>
      </c>
      <c r="DF30">
        <v>1.2209302325581299</v>
      </c>
      <c r="DG30">
        <v>2</v>
      </c>
      <c r="DH30">
        <v>91</v>
      </c>
      <c r="DI30">
        <v>209</v>
      </c>
      <c r="DJ30" t="s">
        <v>8</v>
      </c>
    </row>
    <row r="31" spans="1:114" x14ac:dyDescent="0.25">
      <c r="A31" t="s">
        <v>150</v>
      </c>
      <c r="B31">
        <v>330</v>
      </c>
      <c r="C31">
        <v>51</v>
      </c>
      <c r="D31">
        <v>0.1545</v>
      </c>
      <c r="E31">
        <v>102</v>
      </c>
      <c r="F31">
        <v>0.30909999999999999</v>
      </c>
      <c r="G31">
        <v>873</v>
      </c>
      <c r="H31">
        <v>84</v>
      </c>
      <c r="I31">
        <v>9.6199999999999994E-2</v>
      </c>
      <c r="J31">
        <v>427</v>
      </c>
      <c r="K31">
        <v>0.48909999999999998</v>
      </c>
      <c r="L31">
        <v>1203</v>
      </c>
      <c r="M31">
        <v>93</v>
      </c>
      <c r="N31">
        <v>0.28179999999999999</v>
      </c>
      <c r="O31">
        <v>37</v>
      </c>
      <c r="P31">
        <v>0.39779999999999999</v>
      </c>
      <c r="Q31">
        <v>18</v>
      </c>
      <c r="R31">
        <v>0.19350000000000001</v>
      </c>
      <c r="S31">
        <v>160</v>
      </c>
      <c r="T31">
        <v>0.18329999999999999</v>
      </c>
      <c r="U31">
        <v>15</v>
      </c>
      <c r="V31">
        <v>9.3799999999999994E-2</v>
      </c>
      <c r="W31">
        <v>92</v>
      </c>
      <c r="X31">
        <v>0.57499999999999996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1.1000000000000001E-3</v>
      </c>
      <c r="AG31">
        <v>1</v>
      </c>
      <c r="AH31">
        <v>1</v>
      </c>
      <c r="AI31">
        <v>1</v>
      </c>
      <c r="AJ31">
        <v>1</v>
      </c>
      <c r="AK31">
        <v>89</v>
      </c>
      <c r="AL31">
        <v>81</v>
      </c>
      <c r="AM31">
        <v>95</v>
      </c>
      <c r="AN31">
        <v>88</v>
      </c>
      <c r="AO31">
        <v>195</v>
      </c>
      <c r="AP31">
        <v>0.59089999999999998</v>
      </c>
      <c r="AQ31">
        <v>135</v>
      </c>
      <c r="AR31">
        <v>0.40910000000000002</v>
      </c>
      <c r="AS31">
        <v>509</v>
      </c>
      <c r="AT31">
        <v>0.58299999999999996</v>
      </c>
      <c r="AU31">
        <v>364</v>
      </c>
      <c r="AV31">
        <v>0.41699999999999998</v>
      </c>
      <c r="AW31">
        <v>1.8644000000000001</v>
      </c>
      <c r="AX31">
        <v>2.8134000000000001</v>
      </c>
      <c r="AY31">
        <v>176.493939393939</v>
      </c>
      <c r="AZ31">
        <v>557.77892325314997</v>
      </c>
      <c r="BA31">
        <v>104035.225720844</v>
      </c>
      <c r="BB31">
        <v>340087.93394294102</v>
      </c>
      <c r="BC31">
        <v>40</v>
      </c>
      <c r="BD31">
        <v>0.1212</v>
      </c>
      <c r="BE31">
        <v>147</v>
      </c>
      <c r="BF31">
        <v>0.16839999999999999</v>
      </c>
      <c r="BG31">
        <v>39</v>
      </c>
      <c r="BH31">
        <v>0.1182</v>
      </c>
      <c r="BI31">
        <v>114</v>
      </c>
      <c r="BJ31">
        <v>0.13059999999999999</v>
      </c>
      <c r="BK31">
        <v>0.37930000000000003</v>
      </c>
      <c r="BL31">
        <v>1.0034000000000001</v>
      </c>
      <c r="BM31">
        <v>1.3828</v>
      </c>
      <c r="BN31">
        <v>41</v>
      </c>
      <c r="BO31">
        <v>460</v>
      </c>
      <c r="BP31">
        <v>0.12</v>
      </c>
      <c r="BQ31">
        <v>0.53</v>
      </c>
      <c r="BR31">
        <v>278</v>
      </c>
      <c r="BS31">
        <v>0.84240000000000004</v>
      </c>
      <c r="BT31">
        <v>2</v>
      </c>
      <c r="BU31">
        <v>6.1000000000000004E-3</v>
      </c>
      <c r="BV31">
        <v>507</v>
      </c>
      <c r="BW31">
        <v>0.58079999999999998</v>
      </c>
      <c r="BX31">
        <v>75</v>
      </c>
      <c r="BY31">
        <v>8.5900000000000004E-2</v>
      </c>
      <c r="BZ31">
        <v>30.9181818181818</v>
      </c>
      <c r="CA31">
        <v>37.051546391752503</v>
      </c>
      <c r="CB31">
        <v>421.547851239669</v>
      </c>
      <c r="CC31">
        <v>706.080962671674</v>
      </c>
      <c r="CD31">
        <v>1.0041345866397199E-3</v>
      </c>
      <c r="CE31">
        <v>0</v>
      </c>
      <c r="CF31">
        <v>47.25</v>
      </c>
      <c r="CG31">
        <v>51.612903225806399</v>
      </c>
      <c r="CH31">
        <v>1</v>
      </c>
      <c r="CI31">
        <v>0.866995073891625</v>
      </c>
      <c r="CJ31">
        <v>0.54</v>
      </c>
      <c r="CK31">
        <v>0.60283687943262398</v>
      </c>
      <c r="CL31">
        <v>0.148148148148148</v>
      </c>
      <c r="CM31">
        <v>0.36470588235294099</v>
      </c>
      <c r="CN31">
        <v>107.622797283361</v>
      </c>
      <c r="CO31">
        <v>3.0448528832956001E-3</v>
      </c>
      <c r="CP31">
        <v>109297003032.59599</v>
      </c>
      <c r="CQ31" s="1">
        <v>8.4443824150336E+16</v>
      </c>
      <c r="CR31">
        <v>0.143199899115694</v>
      </c>
      <c r="CS31">
        <v>0</v>
      </c>
      <c r="CT31">
        <v>1.0041345866397199E-3</v>
      </c>
      <c r="CU31">
        <v>0.45346410684474098</v>
      </c>
      <c r="CV31">
        <v>0.39496997735997602</v>
      </c>
      <c r="CW31">
        <v>2</v>
      </c>
      <c r="CX31">
        <v>4.0806202626846901E-3</v>
      </c>
      <c r="CY31">
        <v>4.25192887086886E-3</v>
      </c>
      <c r="CZ31">
        <v>4.6438129225837999E-3</v>
      </c>
      <c r="DA31">
        <v>4.6438129202100303E-3</v>
      </c>
      <c r="DB31">
        <v>4.7102420806703002E-3</v>
      </c>
      <c r="DC31">
        <v>4.71024207828874E-3</v>
      </c>
      <c r="DD31">
        <v>1.82926829268292</v>
      </c>
      <c r="DE31">
        <v>2</v>
      </c>
      <c r="DF31">
        <v>1.63953488372093</v>
      </c>
      <c r="DG31">
        <v>2</v>
      </c>
      <c r="DH31">
        <v>1</v>
      </c>
      <c r="DI31">
        <v>9</v>
      </c>
      <c r="DJ31" t="s">
        <v>8</v>
      </c>
    </row>
    <row r="32" spans="1:114" x14ac:dyDescent="0.25">
      <c r="A32" t="s">
        <v>151</v>
      </c>
      <c r="B32">
        <v>894</v>
      </c>
      <c r="C32">
        <v>71</v>
      </c>
      <c r="D32">
        <v>7.9399999999999998E-2</v>
      </c>
      <c r="E32">
        <v>384</v>
      </c>
      <c r="F32">
        <v>0.42949999999999999</v>
      </c>
      <c r="G32">
        <v>604</v>
      </c>
      <c r="H32">
        <v>74</v>
      </c>
      <c r="I32">
        <v>0.1225</v>
      </c>
      <c r="J32">
        <v>305</v>
      </c>
      <c r="K32">
        <v>0.505</v>
      </c>
      <c r="L32">
        <v>1498</v>
      </c>
      <c r="M32">
        <v>322</v>
      </c>
      <c r="N32">
        <v>0.36020000000000002</v>
      </c>
      <c r="O32">
        <v>40</v>
      </c>
      <c r="P32">
        <v>0.1242</v>
      </c>
      <c r="Q32">
        <v>168</v>
      </c>
      <c r="R32">
        <v>0.52170000000000005</v>
      </c>
      <c r="S32">
        <v>29</v>
      </c>
      <c r="T32">
        <v>4.8000000000000001E-2</v>
      </c>
      <c r="U32">
        <v>5</v>
      </c>
      <c r="V32">
        <v>0.1724</v>
      </c>
      <c r="W32">
        <v>20</v>
      </c>
      <c r="X32">
        <v>0.68969999999999998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61</v>
      </c>
      <c r="AL32">
        <v>80</v>
      </c>
      <c r="AM32">
        <v>95</v>
      </c>
      <c r="AN32">
        <v>89</v>
      </c>
      <c r="AO32">
        <v>647</v>
      </c>
      <c r="AP32">
        <v>0.72370000000000001</v>
      </c>
      <c r="AQ32">
        <v>247</v>
      </c>
      <c r="AR32">
        <v>0.27629999999999999</v>
      </c>
      <c r="AS32">
        <v>406</v>
      </c>
      <c r="AT32">
        <v>0.67220000000000002</v>
      </c>
      <c r="AU32">
        <v>198</v>
      </c>
      <c r="AV32">
        <v>0.32779999999999998</v>
      </c>
      <c r="AW32">
        <v>1.7192000000000001</v>
      </c>
      <c r="AX32">
        <v>2.6972999999999998</v>
      </c>
      <c r="AY32">
        <v>451.391498881431</v>
      </c>
      <c r="AZ32">
        <v>450.42052980132399</v>
      </c>
      <c r="BA32">
        <v>361740.13755636598</v>
      </c>
      <c r="BB32">
        <v>322563.856267269</v>
      </c>
      <c r="BC32">
        <v>125</v>
      </c>
      <c r="BD32">
        <v>0.13980000000000001</v>
      </c>
      <c r="BE32">
        <v>96</v>
      </c>
      <c r="BF32">
        <v>0.15890000000000001</v>
      </c>
      <c r="BG32">
        <v>88</v>
      </c>
      <c r="BH32">
        <v>9.8400000000000001E-2</v>
      </c>
      <c r="BI32">
        <v>70</v>
      </c>
      <c r="BJ32">
        <v>0.1159</v>
      </c>
      <c r="BK32">
        <v>1.0034000000000001</v>
      </c>
      <c r="BL32">
        <v>0.67789999999999995</v>
      </c>
      <c r="BM32">
        <v>1.6813</v>
      </c>
      <c r="BN32">
        <v>487</v>
      </c>
      <c r="BO32">
        <v>269</v>
      </c>
      <c r="BP32">
        <v>0.54</v>
      </c>
      <c r="BQ32">
        <v>0.45</v>
      </c>
      <c r="BR32">
        <v>446</v>
      </c>
      <c r="BS32">
        <v>0.49890000000000001</v>
      </c>
      <c r="BT32">
        <v>6</v>
      </c>
      <c r="BU32">
        <v>6.7000000000000002E-3</v>
      </c>
      <c r="BV32">
        <v>382</v>
      </c>
      <c r="BW32">
        <v>0.63249999999999995</v>
      </c>
      <c r="BX32">
        <v>33</v>
      </c>
      <c r="BY32">
        <v>5.4600000000000003E-2</v>
      </c>
      <c r="BZ32">
        <v>28.504474272930601</v>
      </c>
      <c r="CA32">
        <v>29.596026490066201</v>
      </c>
      <c r="CB32">
        <v>258.851769690053</v>
      </c>
      <c r="CC32">
        <v>391.975878250954</v>
      </c>
      <c r="CD32">
        <v>8.3507859260080898E-4</v>
      </c>
      <c r="CE32">
        <v>1.2967561769304599E-3</v>
      </c>
      <c r="CF32">
        <v>40.933333333333302</v>
      </c>
      <c r="CG32">
        <v>49.875</v>
      </c>
      <c r="CH32">
        <v>0.80952380952380898</v>
      </c>
      <c r="CI32">
        <v>0.80797101449275299</v>
      </c>
      <c r="CJ32">
        <v>0.55102040816326503</v>
      </c>
      <c r="CK32">
        <v>0.58219178082191703</v>
      </c>
      <c r="CL32">
        <v>0.18518518518518501</v>
      </c>
      <c r="CM32">
        <v>0.28235294117646997</v>
      </c>
      <c r="CN32">
        <v>104.833639980323</v>
      </c>
      <c r="CO32">
        <v>1.2840157771904901E-2</v>
      </c>
      <c r="CP32">
        <v>126043446863.821</v>
      </c>
      <c r="CQ32" s="1">
        <v>4.6784104570036496E+16</v>
      </c>
      <c r="CR32">
        <v>0.16645363457189499</v>
      </c>
      <c r="CS32">
        <v>1.32819739165055E-3</v>
      </c>
      <c r="CT32">
        <v>8.3507859260080898E-4</v>
      </c>
      <c r="CU32">
        <v>0.39407853071564197</v>
      </c>
      <c r="CV32">
        <v>0.35380747126436701</v>
      </c>
      <c r="CW32">
        <v>2</v>
      </c>
      <c r="CX32">
        <v>4.61737253096691E-3</v>
      </c>
      <c r="CY32">
        <v>4.0435981032594798E-3</v>
      </c>
      <c r="CZ32">
        <v>2.0331095438293799E-3</v>
      </c>
      <c r="DA32">
        <v>2.0331095452985502E-3</v>
      </c>
      <c r="DB32">
        <v>2.0242056900900301E-3</v>
      </c>
      <c r="DC32">
        <v>2.0242056916109801E-3</v>
      </c>
      <c r="DD32">
        <v>1.7926829268292599</v>
      </c>
      <c r="DE32">
        <v>2</v>
      </c>
      <c r="DF32">
        <v>1.69767441860465</v>
      </c>
      <c r="DG32">
        <v>2</v>
      </c>
      <c r="DH32">
        <v>5</v>
      </c>
      <c r="DI32">
        <v>41</v>
      </c>
      <c r="DJ32" t="s">
        <v>4</v>
      </c>
    </row>
    <row r="33" spans="1:114" x14ac:dyDescent="0.25">
      <c r="A33" t="s">
        <v>152</v>
      </c>
      <c r="B33">
        <v>231</v>
      </c>
      <c r="C33">
        <v>44</v>
      </c>
      <c r="D33">
        <v>0.1905</v>
      </c>
      <c r="E33">
        <v>33</v>
      </c>
      <c r="F33">
        <v>0.1429</v>
      </c>
      <c r="G33">
        <v>299</v>
      </c>
      <c r="H33">
        <v>50</v>
      </c>
      <c r="I33">
        <v>0.16719999999999999</v>
      </c>
      <c r="J33">
        <v>132</v>
      </c>
      <c r="K33">
        <v>0.4415</v>
      </c>
      <c r="L33">
        <v>530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142</v>
      </c>
      <c r="T33">
        <v>0.47489999999999999</v>
      </c>
      <c r="U33">
        <v>12</v>
      </c>
      <c r="V33">
        <v>8.4500000000000006E-2</v>
      </c>
      <c r="W33">
        <v>70</v>
      </c>
      <c r="X33">
        <v>0.49299999999999999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3.3E-3</v>
      </c>
      <c r="AG33">
        <v>1</v>
      </c>
      <c r="AH33">
        <v>1</v>
      </c>
      <c r="AI33">
        <v>1</v>
      </c>
      <c r="AJ33">
        <v>1</v>
      </c>
      <c r="AK33">
        <v>20</v>
      </c>
      <c r="AL33">
        <v>83</v>
      </c>
      <c r="AM33">
        <v>100</v>
      </c>
      <c r="AN33">
        <v>94</v>
      </c>
      <c r="AO33">
        <v>231</v>
      </c>
      <c r="AP33">
        <v>1</v>
      </c>
      <c r="AQ33">
        <v>0</v>
      </c>
      <c r="AR33">
        <v>0</v>
      </c>
      <c r="AS33">
        <v>123</v>
      </c>
      <c r="AT33">
        <v>0.41139999999999999</v>
      </c>
      <c r="AU33">
        <v>176</v>
      </c>
      <c r="AV33">
        <v>0.58860000000000001</v>
      </c>
      <c r="AW33">
        <v>6.7941000000000003</v>
      </c>
      <c r="AX33">
        <v>2.5287000000000002</v>
      </c>
      <c r="AY33">
        <v>880.46753246753201</v>
      </c>
      <c r="AZ33">
        <v>627.85284280936401</v>
      </c>
      <c r="BA33">
        <v>9347.0281666385599</v>
      </c>
      <c r="BB33">
        <v>445432.82115412602</v>
      </c>
      <c r="BC33">
        <v>26</v>
      </c>
      <c r="BD33">
        <v>0.11260000000000001</v>
      </c>
      <c r="BE33">
        <v>48</v>
      </c>
      <c r="BF33">
        <v>0.1605</v>
      </c>
      <c r="BG33">
        <v>2</v>
      </c>
      <c r="BH33">
        <v>8.6999999999999994E-3</v>
      </c>
      <c r="BI33">
        <v>42</v>
      </c>
      <c r="BJ33">
        <v>0.14050000000000001</v>
      </c>
      <c r="BK33">
        <v>0.57750000000000001</v>
      </c>
      <c r="BL33">
        <v>0.74750000000000005</v>
      </c>
      <c r="BM33">
        <v>1.325</v>
      </c>
      <c r="BN33">
        <v>231</v>
      </c>
      <c r="BO33">
        <v>128</v>
      </c>
      <c r="BP33">
        <v>1</v>
      </c>
      <c r="BQ33">
        <v>0.43</v>
      </c>
      <c r="BR33">
        <v>0</v>
      </c>
      <c r="BS33">
        <v>0</v>
      </c>
      <c r="BT33">
        <v>0</v>
      </c>
      <c r="BU33">
        <v>0</v>
      </c>
      <c r="BV33">
        <v>188</v>
      </c>
      <c r="BW33">
        <v>0.62880000000000003</v>
      </c>
      <c r="BX33">
        <v>24</v>
      </c>
      <c r="BY33">
        <v>8.0299999999999996E-2</v>
      </c>
      <c r="BZ33">
        <v>92.268398268398201</v>
      </c>
      <c r="CA33">
        <v>32.943143812709003</v>
      </c>
      <c r="CB33">
        <v>153.28726972882799</v>
      </c>
      <c r="CC33">
        <v>734.635563360589</v>
      </c>
      <c r="CD33" s="1">
        <v>4.3858122959328597E-5</v>
      </c>
      <c r="CE33">
        <v>1.09895248784137E-4</v>
      </c>
      <c r="CF33">
        <v>42.428571428571402</v>
      </c>
      <c r="CG33">
        <v>58.454545454545404</v>
      </c>
      <c r="CH33">
        <v>0.80952380952380898</v>
      </c>
      <c r="CI33">
        <v>0.98268398268398205</v>
      </c>
      <c r="CJ33">
        <v>0.50624999999999998</v>
      </c>
      <c r="CK33">
        <v>0.57432432432432401</v>
      </c>
      <c r="CL33">
        <v>8.6419753086419707E-2</v>
      </c>
      <c r="CM33">
        <v>0.25882352941176401</v>
      </c>
      <c r="CN33">
        <v>83.541992580625305</v>
      </c>
      <c r="CO33">
        <v>1.6399405727416101E-3</v>
      </c>
      <c r="CP33">
        <v>30669452408.0784</v>
      </c>
      <c r="CQ33" s="1">
        <v>5.3008297108781104E+16</v>
      </c>
      <c r="CR33">
        <v>4.2418102345697199E-2</v>
      </c>
      <c r="CS33">
        <v>1.09895248784137E-4</v>
      </c>
      <c r="CT33" s="1">
        <v>4.3858122959328699E-5</v>
      </c>
      <c r="CU33">
        <v>0.28504914640455198</v>
      </c>
      <c r="CV33">
        <v>0.47221961520412897</v>
      </c>
      <c r="CW33">
        <v>3</v>
      </c>
      <c r="CX33">
        <v>2.68424766254332E-3</v>
      </c>
      <c r="CY33">
        <v>2.6956999129298699E-3</v>
      </c>
      <c r="CZ33">
        <v>1.99385897639237E-3</v>
      </c>
      <c r="DA33">
        <v>1.9938589748717699E-3</v>
      </c>
      <c r="DB33">
        <v>2.02100227793199E-3</v>
      </c>
      <c r="DC33">
        <v>2.0210022763896399E-3</v>
      </c>
      <c r="DD33">
        <v>1.9512195121951199</v>
      </c>
      <c r="DE33">
        <v>3</v>
      </c>
      <c r="DF33">
        <v>1.7209302325581299</v>
      </c>
      <c r="DG33">
        <v>2</v>
      </c>
      <c r="DH33">
        <v>2</v>
      </c>
      <c r="DI33">
        <v>3</v>
      </c>
      <c r="DJ33" t="s">
        <v>3</v>
      </c>
    </row>
    <row r="34" spans="1:114" x14ac:dyDescent="0.25">
      <c r="A34" t="s">
        <v>153</v>
      </c>
      <c r="B34">
        <v>8241</v>
      </c>
      <c r="C34">
        <v>356</v>
      </c>
      <c r="D34">
        <v>4.3200000000000002E-2</v>
      </c>
      <c r="E34">
        <v>2285</v>
      </c>
      <c r="F34">
        <v>0.27729999999999999</v>
      </c>
      <c r="G34">
        <v>13367</v>
      </c>
      <c r="H34">
        <v>409</v>
      </c>
      <c r="I34">
        <v>3.0599999999999999E-2</v>
      </c>
      <c r="J34">
        <v>5541</v>
      </c>
      <c r="K34">
        <v>0.41449999999999998</v>
      </c>
      <c r="L34">
        <v>21608</v>
      </c>
      <c r="M34">
        <v>359</v>
      </c>
      <c r="N34">
        <v>4.36E-2</v>
      </c>
      <c r="O34">
        <v>73</v>
      </c>
      <c r="P34">
        <v>0.20330000000000001</v>
      </c>
      <c r="Q34">
        <v>97</v>
      </c>
      <c r="R34">
        <v>0.2702</v>
      </c>
      <c r="S34">
        <v>2015</v>
      </c>
      <c r="T34">
        <v>0.1507</v>
      </c>
      <c r="U34">
        <v>56</v>
      </c>
      <c r="V34">
        <v>2.7799999999999998E-2</v>
      </c>
      <c r="W34">
        <v>1109</v>
      </c>
      <c r="X34">
        <v>0.5504</v>
      </c>
      <c r="Y34">
        <v>19</v>
      </c>
      <c r="Z34">
        <v>2.3E-3</v>
      </c>
      <c r="AA34">
        <v>19</v>
      </c>
      <c r="AB34">
        <v>1</v>
      </c>
      <c r="AC34">
        <v>14</v>
      </c>
      <c r="AD34">
        <v>0.73680000000000001</v>
      </c>
      <c r="AE34">
        <v>11</v>
      </c>
      <c r="AF34">
        <v>8.0000000000000004E-4</v>
      </c>
      <c r="AG34">
        <v>11</v>
      </c>
      <c r="AH34">
        <v>1</v>
      </c>
      <c r="AI34">
        <v>11</v>
      </c>
      <c r="AJ34">
        <v>1</v>
      </c>
      <c r="AK34">
        <v>75</v>
      </c>
      <c r="AL34">
        <v>72</v>
      </c>
      <c r="AM34">
        <v>91</v>
      </c>
      <c r="AN34">
        <v>91</v>
      </c>
      <c r="AO34">
        <v>4390</v>
      </c>
      <c r="AP34">
        <v>0.53269999999999995</v>
      </c>
      <c r="AQ34">
        <v>3851</v>
      </c>
      <c r="AR34">
        <v>0.46729999999999999</v>
      </c>
      <c r="AS34">
        <v>6930</v>
      </c>
      <c r="AT34">
        <v>0.51839999999999997</v>
      </c>
      <c r="AU34">
        <v>6437</v>
      </c>
      <c r="AV34">
        <v>0.48159999999999997</v>
      </c>
      <c r="AW34">
        <v>2.3512</v>
      </c>
      <c r="AX34">
        <v>2.0678999999999998</v>
      </c>
      <c r="AY34">
        <v>285.396675160781</v>
      </c>
      <c r="AZ34">
        <v>543.68751402708097</v>
      </c>
      <c r="BA34">
        <v>109228.523755478</v>
      </c>
      <c r="BB34">
        <v>328245.84796484601</v>
      </c>
      <c r="BC34">
        <v>1385</v>
      </c>
      <c r="BD34">
        <v>0.1681</v>
      </c>
      <c r="BE34">
        <v>2314</v>
      </c>
      <c r="BF34">
        <v>0.1731</v>
      </c>
      <c r="BG34">
        <v>1064</v>
      </c>
      <c r="BH34">
        <v>0.12909999999999999</v>
      </c>
      <c r="BI34">
        <v>1909</v>
      </c>
      <c r="BJ34">
        <v>0.14280000000000001</v>
      </c>
      <c r="BK34">
        <v>7.7892000000000001</v>
      </c>
      <c r="BL34">
        <v>12.6342</v>
      </c>
      <c r="BM34">
        <v>20.423400000000001</v>
      </c>
      <c r="BN34">
        <v>7820</v>
      </c>
      <c r="BO34">
        <v>7701</v>
      </c>
      <c r="BP34">
        <v>0.95</v>
      </c>
      <c r="BQ34">
        <v>0.57999999999999996</v>
      </c>
      <c r="BR34">
        <v>5339</v>
      </c>
      <c r="BS34">
        <v>0.64790000000000003</v>
      </c>
      <c r="BT34">
        <v>1021</v>
      </c>
      <c r="BU34">
        <v>0.1239</v>
      </c>
      <c r="BV34">
        <v>8266</v>
      </c>
      <c r="BW34">
        <v>0.61839999999999995</v>
      </c>
      <c r="BX34">
        <v>964</v>
      </c>
      <c r="BY34">
        <v>7.2099999999999997E-2</v>
      </c>
      <c r="BZ34">
        <v>29.521295959228201</v>
      </c>
      <c r="CA34">
        <v>31.150594748260598</v>
      </c>
      <c r="CB34">
        <v>547.75882933614298</v>
      </c>
      <c r="CC34">
        <v>630.43868128763097</v>
      </c>
      <c r="CD34">
        <v>1.6827200850531E-2</v>
      </c>
      <c r="CE34">
        <v>1.44393987138394E-2</v>
      </c>
      <c r="CF34">
        <v>32.216216216216203</v>
      </c>
      <c r="CG34">
        <v>41.9016393442622</v>
      </c>
      <c r="CH34">
        <v>0.621848739495798</v>
      </c>
      <c r="CI34">
        <v>0.58270017533606</v>
      </c>
      <c r="CJ34">
        <v>0.63779527559055105</v>
      </c>
      <c r="CK34">
        <v>0.76576576576576505</v>
      </c>
      <c r="CL34">
        <v>0.45679012345678999</v>
      </c>
      <c r="CM34">
        <v>0.71764705882352897</v>
      </c>
      <c r="CN34">
        <v>127.32018675491101</v>
      </c>
      <c r="CO34">
        <v>7.7982137288532594E-2</v>
      </c>
      <c r="CP34">
        <v>577377171401.95801</v>
      </c>
      <c r="CQ34" s="1">
        <v>2.36663687070944E+17</v>
      </c>
      <c r="CR34">
        <v>0.55779233952937801</v>
      </c>
      <c r="CS34">
        <v>1.43836559420326E-2</v>
      </c>
      <c r="CT34">
        <v>1.68230072871693E-2</v>
      </c>
      <c r="CU34">
        <v>0.26863988724453802</v>
      </c>
      <c r="CV34">
        <v>0.22901847753358301</v>
      </c>
      <c r="CW34">
        <v>2</v>
      </c>
      <c r="CX34">
        <v>3.37271402164981E-2</v>
      </c>
      <c r="CY34">
        <v>3.3243582091177802E-2</v>
      </c>
      <c r="CZ34">
        <v>5.1275058669174499E-2</v>
      </c>
      <c r="DA34">
        <v>5.1275058663720202E-2</v>
      </c>
      <c r="DB34">
        <v>5.1376470272826297E-2</v>
      </c>
      <c r="DC34">
        <v>5.1376470267340803E-2</v>
      </c>
      <c r="DD34">
        <v>1.5487804878048701</v>
      </c>
      <c r="DE34">
        <v>2</v>
      </c>
      <c r="DF34">
        <v>1.2906976744186001</v>
      </c>
      <c r="DG34">
        <v>2</v>
      </c>
      <c r="DH34">
        <v>45</v>
      </c>
      <c r="DI34">
        <v>179</v>
      </c>
      <c r="DJ34" t="s">
        <v>7</v>
      </c>
    </row>
    <row r="35" spans="1:114" x14ac:dyDescent="0.25">
      <c r="A35" t="s">
        <v>154</v>
      </c>
      <c r="B35">
        <v>1812</v>
      </c>
      <c r="C35">
        <v>114</v>
      </c>
      <c r="D35">
        <v>6.2899999999999998E-2</v>
      </c>
      <c r="E35">
        <v>361</v>
      </c>
      <c r="F35">
        <v>0.19919999999999999</v>
      </c>
      <c r="G35">
        <v>3461</v>
      </c>
      <c r="H35">
        <v>149</v>
      </c>
      <c r="I35">
        <v>4.3099999999999999E-2</v>
      </c>
      <c r="J35">
        <v>2107</v>
      </c>
      <c r="K35">
        <v>0.60880000000000001</v>
      </c>
      <c r="L35">
        <v>5273</v>
      </c>
      <c r="M35">
        <v>22</v>
      </c>
      <c r="N35">
        <v>1.21E-2</v>
      </c>
      <c r="O35">
        <v>9</v>
      </c>
      <c r="P35">
        <v>0.40910000000000002</v>
      </c>
      <c r="Q35">
        <v>10</v>
      </c>
      <c r="R35">
        <v>0.45450000000000002</v>
      </c>
      <c r="S35">
        <v>806</v>
      </c>
      <c r="T35">
        <v>0.2329</v>
      </c>
      <c r="U35">
        <v>38</v>
      </c>
      <c r="V35">
        <v>4.7100000000000003E-2</v>
      </c>
      <c r="W35">
        <v>526</v>
      </c>
      <c r="X35">
        <v>0.65259999999999996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93</v>
      </c>
      <c r="AL35">
        <v>66</v>
      </c>
      <c r="AM35">
        <v>98</v>
      </c>
      <c r="AN35">
        <v>99</v>
      </c>
      <c r="AO35">
        <v>1568</v>
      </c>
      <c r="AP35">
        <v>0.86529999999999996</v>
      </c>
      <c r="AQ35">
        <v>244</v>
      </c>
      <c r="AR35">
        <v>0.13469999999999999</v>
      </c>
      <c r="AS35">
        <v>2379</v>
      </c>
      <c r="AT35">
        <v>0.68740000000000001</v>
      </c>
      <c r="AU35">
        <v>1082</v>
      </c>
      <c r="AV35">
        <v>0.31259999999999999</v>
      </c>
      <c r="AW35">
        <v>3.4449000000000001</v>
      </c>
      <c r="AX35">
        <v>1.5468</v>
      </c>
      <c r="AY35">
        <v>288.67825607063997</v>
      </c>
      <c r="AZ35">
        <v>465.51632476162899</v>
      </c>
      <c r="BA35">
        <v>259773.9886442</v>
      </c>
      <c r="BB35">
        <v>349703.21361677197</v>
      </c>
      <c r="BC35">
        <v>113</v>
      </c>
      <c r="BD35">
        <v>6.2399999999999997E-2</v>
      </c>
      <c r="BE35">
        <v>360</v>
      </c>
      <c r="BF35">
        <v>0.104</v>
      </c>
      <c r="BG35">
        <v>104</v>
      </c>
      <c r="BH35">
        <v>5.74E-2</v>
      </c>
      <c r="BI35">
        <v>225</v>
      </c>
      <c r="BJ35">
        <v>6.5000000000000002E-2</v>
      </c>
      <c r="BK35">
        <v>1.6338999999999999</v>
      </c>
      <c r="BL35">
        <v>3.1208</v>
      </c>
      <c r="BM35">
        <v>4.7546999999999997</v>
      </c>
      <c r="BN35">
        <v>1725</v>
      </c>
      <c r="BO35">
        <v>1218</v>
      </c>
      <c r="BP35">
        <v>0.95</v>
      </c>
      <c r="BQ35">
        <v>0.35</v>
      </c>
      <c r="BR35">
        <v>397</v>
      </c>
      <c r="BS35">
        <v>0.21909999999999999</v>
      </c>
      <c r="BT35">
        <v>876</v>
      </c>
      <c r="BU35">
        <v>0.4834</v>
      </c>
      <c r="BV35">
        <v>1404</v>
      </c>
      <c r="BW35">
        <v>0.40570000000000001</v>
      </c>
      <c r="BX35">
        <v>204</v>
      </c>
      <c r="BY35">
        <v>5.8900000000000001E-2</v>
      </c>
      <c r="BZ35">
        <v>26.078918322295799</v>
      </c>
      <c r="CA35">
        <v>37.622652412597503</v>
      </c>
      <c r="CB35">
        <v>259.46231494476399</v>
      </c>
      <c r="CC35">
        <v>613.03588097395198</v>
      </c>
      <c r="CD35">
        <v>8.4345836743789995E-3</v>
      </c>
      <c r="CE35">
        <v>3.6504304399731201E-3</v>
      </c>
      <c r="CF35">
        <v>36.129032258064498</v>
      </c>
      <c r="CG35">
        <v>44.358490566037702</v>
      </c>
      <c r="CH35">
        <v>0.75053763440860199</v>
      </c>
      <c r="CI35">
        <v>0.65882352941176403</v>
      </c>
      <c r="CJ35">
        <v>0.61832061068702204</v>
      </c>
      <c r="CK35">
        <v>0.71428571428571397</v>
      </c>
      <c r="CL35">
        <v>0.38271604938271597</v>
      </c>
      <c r="CM35">
        <v>0.623529411764705</v>
      </c>
      <c r="CN35">
        <v>121.97778529439699</v>
      </c>
      <c r="CO35">
        <v>2.1981119860993801E-2</v>
      </c>
      <c r="CP35">
        <v>506758885253.46698</v>
      </c>
      <c r="CQ35" s="1">
        <v>1.97263193609612E+17</v>
      </c>
      <c r="CR35">
        <v>0.51693653533335504</v>
      </c>
      <c r="CS35">
        <v>3.6486380399395799E-3</v>
      </c>
      <c r="CT35">
        <v>8.4345836743790099E-3</v>
      </c>
      <c r="CU35">
        <v>0.333355302181506</v>
      </c>
      <c r="CV35">
        <v>0.26718895996549902</v>
      </c>
      <c r="CW35">
        <v>2</v>
      </c>
      <c r="CX35">
        <v>1.05007570434531E-2</v>
      </c>
      <c r="CY35">
        <v>1.0381403458428E-2</v>
      </c>
      <c r="CZ35">
        <v>7.5089110201777597E-3</v>
      </c>
      <c r="DA35">
        <v>7.5089110228821103E-3</v>
      </c>
      <c r="DB35">
        <v>7.5127800512283498E-3</v>
      </c>
      <c r="DC35">
        <v>7.5127800540083396E-3</v>
      </c>
      <c r="DD35">
        <v>1.59756097560975</v>
      </c>
      <c r="DE35">
        <v>2</v>
      </c>
      <c r="DF35">
        <v>1.3837209302325499</v>
      </c>
      <c r="DG35">
        <v>2</v>
      </c>
      <c r="DH35">
        <v>42</v>
      </c>
      <c r="DI35">
        <v>99</v>
      </c>
      <c r="DJ35" t="s">
        <v>5</v>
      </c>
    </row>
    <row r="36" spans="1:114" x14ac:dyDescent="0.25">
      <c r="A36" t="s">
        <v>155</v>
      </c>
      <c r="B36">
        <v>2906</v>
      </c>
      <c r="C36">
        <v>142</v>
      </c>
      <c r="D36">
        <v>4.8899999999999999E-2</v>
      </c>
      <c r="E36">
        <v>504</v>
      </c>
      <c r="F36">
        <v>0.1734</v>
      </c>
      <c r="G36">
        <v>2953</v>
      </c>
      <c r="H36">
        <v>223</v>
      </c>
      <c r="I36">
        <v>7.5499999999999998E-2</v>
      </c>
      <c r="J36">
        <v>1359</v>
      </c>
      <c r="K36">
        <v>0.4602</v>
      </c>
      <c r="L36">
        <v>5859</v>
      </c>
      <c r="M36">
        <v>892</v>
      </c>
      <c r="N36">
        <v>0.307</v>
      </c>
      <c r="O36">
        <v>115</v>
      </c>
      <c r="P36">
        <v>0.12889999999999999</v>
      </c>
      <c r="Q36">
        <v>255</v>
      </c>
      <c r="R36">
        <v>0.28589999999999999</v>
      </c>
      <c r="S36">
        <v>681</v>
      </c>
      <c r="T36">
        <v>0.2306</v>
      </c>
      <c r="U36">
        <v>29</v>
      </c>
      <c r="V36">
        <v>4.2599999999999999E-2</v>
      </c>
      <c r="W36">
        <v>343</v>
      </c>
      <c r="X36">
        <v>0.50370000000000004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8</v>
      </c>
      <c r="AF36">
        <v>2.7000000000000001E-3</v>
      </c>
      <c r="AG36">
        <v>8</v>
      </c>
      <c r="AH36">
        <v>1</v>
      </c>
      <c r="AI36">
        <v>8</v>
      </c>
      <c r="AJ36">
        <v>1</v>
      </c>
      <c r="AK36">
        <v>69</v>
      </c>
      <c r="AL36">
        <v>60</v>
      </c>
      <c r="AM36">
        <v>82</v>
      </c>
      <c r="AN36">
        <v>81</v>
      </c>
      <c r="AO36">
        <v>1421</v>
      </c>
      <c r="AP36">
        <v>0.48899999999999999</v>
      </c>
      <c r="AQ36">
        <v>1485</v>
      </c>
      <c r="AR36">
        <v>0.51100000000000001</v>
      </c>
      <c r="AS36">
        <v>2103</v>
      </c>
      <c r="AT36">
        <v>0.71220000000000006</v>
      </c>
      <c r="AU36">
        <v>850</v>
      </c>
      <c r="AV36">
        <v>0.2878</v>
      </c>
      <c r="AW36">
        <v>2.2791999999999999</v>
      </c>
      <c r="AX36">
        <v>1.8561000000000001</v>
      </c>
      <c r="AY36">
        <v>321.03269098417002</v>
      </c>
      <c r="AZ36">
        <v>520.04368438875701</v>
      </c>
      <c r="BA36">
        <v>78680.804505972395</v>
      </c>
      <c r="BB36">
        <v>431084.63236190798</v>
      </c>
      <c r="BC36">
        <v>247</v>
      </c>
      <c r="BD36">
        <v>8.5000000000000006E-2</v>
      </c>
      <c r="BE36">
        <v>268</v>
      </c>
      <c r="BF36">
        <v>9.0800000000000006E-2</v>
      </c>
      <c r="BG36">
        <v>202</v>
      </c>
      <c r="BH36">
        <v>6.9500000000000006E-2</v>
      </c>
      <c r="BI36">
        <v>162</v>
      </c>
      <c r="BJ36">
        <v>5.4899999999999997E-2</v>
      </c>
      <c r="BK36">
        <v>12.0083</v>
      </c>
      <c r="BL36">
        <v>12.202500000000001</v>
      </c>
      <c r="BM36">
        <v>24.210699999999999</v>
      </c>
      <c r="BN36">
        <v>813</v>
      </c>
      <c r="BO36">
        <v>1089</v>
      </c>
      <c r="BP36">
        <v>0.28000000000000003</v>
      </c>
      <c r="BQ36">
        <v>0.37</v>
      </c>
      <c r="BR36">
        <v>2092</v>
      </c>
      <c r="BS36">
        <v>0.71989999999999998</v>
      </c>
      <c r="BT36">
        <v>167</v>
      </c>
      <c r="BU36">
        <v>5.7500000000000002E-2</v>
      </c>
      <c r="BV36">
        <v>1722</v>
      </c>
      <c r="BW36">
        <v>0.58309999999999995</v>
      </c>
      <c r="BX36">
        <v>166</v>
      </c>
      <c r="BY36">
        <v>5.62E-2</v>
      </c>
      <c r="BZ36">
        <v>28.368891947694401</v>
      </c>
      <c r="CA36">
        <v>36.924822214696903</v>
      </c>
      <c r="CB36">
        <v>378.126134835534</v>
      </c>
      <c r="CC36">
        <v>737.00484609944897</v>
      </c>
      <c r="CD36">
        <v>4.4716928470429798E-4</v>
      </c>
      <c r="CE36">
        <v>2.4591346482938701E-4</v>
      </c>
      <c r="CF36">
        <v>39.954545454545404</v>
      </c>
      <c r="CG36">
        <v>52.633333333333297</v>
      </c>
      <c r="CH36">
        <v>0.93506493506493504</v>
      </c>
      <c r="CI36">
        <v>0.93121693121693105</v>
      </c>
      <c r="CJ36">
        <v>0.57857142857142796</v>
      </c>
      <c r="CK36">
        <v>0.59859154929577396</v>
      </c>
      <c r="CL36">
        <v>0.27160493827160398</v>
      </c>
      <c r="CM36">
        <v>0.35294117647058798</v>
      </c>
      <c r="CN36">
        <v>120.181147196</v>
      </c>
      <c r="CO36">
        <v>1.4590884852535201E-2</v>
      </c>
      <c r="CP36">
        <v>304549179852.85999</v>
      </c>
      <c r="CQ36" s="1">
        <v>8.3193684988521104E+16</v>
      </c>
      <c r="CR36">
        <v>0.34881535834509703</v>
      </c>
      <c r="CS36">
        <v>2.4591346482938701E-4</v>
      </c>
      <c r="CT36">
        <v>4.4716928470429798E-4</v>
      </c>
      <c r="CU36">
        <v>0.543313338038108</v>
      </c>
      <c r="CV36">
        <v>0.47328153018529501</v>
      </c>
      <c r="CW36">
        <v>2</v>
      </c>
      <c r="CX36">
        <v>8.3724967391816708E-3</v>
      </c>
      <c r="CY36">
        <v>8.4490976597540492E-3</v>
      </c>
      <c r="CZ36">
        <v>7.3368060266443503E-3</v>
      </c>
      <c r="DA36">
        <v>7.3368060263722702E-3</v>
      </c>
      <c r="DB36">
        <v>7.3646618699739199E-3</v>
      </c>
      <c r="DC36">
        <v>7.3646618697145397E-3</v>
      </c>
      <c r="DD36">
        <v>1.7073170731707299</v>
      </c>
      <c r="DE36">
        <v>2</v>
      </c>
      <c r="DF36">
        <v>1.65116279069767</v>
      </c>
      <c r="DG36">
        <v>2</v>
      </c>
      <c r="DH36">
        <v>13</v>
      </c>
      <c r="DI36">
        <v>7</v>
      </c>
      <c r="DJ36" t="s">
        <v>7</v>
      </c>
    </row>
    <row r="37" spans="1:114" x14ac:dyDescent="0.25">
      <c r="A37" t="s">
        <v>156</v>
      </c>
      <c r="B37">
        <v>10895</v>
      </c>
      <c r="C37">
        <v>567</v>
      </c>
      <c r="D37">
        <v>5.1999999999999998E-2</v>
      </c>
      <c r="E37">
        <v>2690</v>
      </c>
      <c r="F37">
        <v>0.24690000000000001</v>
      </c>
      <c r="G37">
        <v>14149</v>
      </c>
      <c r="H37">
        <v>761</v>
      </c>
      <c r="I37">
        <v>5.3800000000000001E-2</v>
      </c>
      <c r="J37">
        <v>5850</v>
      </c>
      <c r="K37">
        <v>0.41349999999999998</v>
      </c>
      <c r="L37">
        <v>25044</v>
      </c>
      <c r="M37">
        <v>2157</v>
      </c>
      <c r="N37">
        <v>0.19800000000000001</v>
      </c>
      <c r="O37">
        <v>169</v>
      </c>
      <c r="P37">
        <v>7.8299999999999995E-2</v>
      </c>
      <c r="Q37">
        <v>431</v>
      </c>
      <c r="R37">
        <v>0.19980000000000001</v>
      </c>
      <c r="S37">
        <v>2199</v>
      </c>
      <c r="T37">
        <v>0.15540000000000001</v>
      </c>
      <c r="U37">
        <v>80</v>
      </c>
      <c r="V37">
        <v>3.6400000000000002E-2</v>
      </c>
      <c r="W37">
        <v>1156</v>
      </c>
      <c r="X37">
        <v>0.52569999999999995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9</v>
      </c>
      <c r="AF37">
        <v>5.9999999999999995E-4</v>
      </c>
      <c r="AG37">
        <v>9</v>
      </c>
      <c r="AH37">
        <v>1</v>
      </c>
      <c r="AI37">
        <v>9</v>
      </c>
      <c r="AJ37">
        <v>1</v>
      </c>
      <c r="AK37">
        <v>66</v>
      </c>
      <c r="AL37">
        <v>59</v>
      </c>
      <c r="AM37">
        <v>80</v>
      </c>
      <c r="AN37">
        <v>73</v>
      </c>
      <c r="AO37">
        <v>6136</v>
      </c>
      <c r="AP37">
        <v>0.56320000000000003</v>
      </c>
      <c r="AQ37">
        <v>4759</v>
      </c>
      <c r="AR37">
        <v>0.43680000000000002</v>
      </c>
      <c r="AS37">
        <v>9752</v>
      </c>
      <c r="AT37">
        <v>0.68920000000000003</v>
      </c>
      <c r="AU37">
        <v>4397</v>
      </c>
      <c r="AV37">
        <v>0.31080000000000002</v>
      </c>
      <c r="AW37">
        <v>2.0884</v>
      </c>
      <c r="AX37">
        <v>1.7015</v>
      </c>
      <c r="AY37">
        <v>466.25571363010499</v>
      </c>
      <c r="AZ37">
        <v>458.35479539189998</v>
      </c>
      <c r="BA37">
        <v>172060.164257166</v>
      </c>
      <c r="BB37">
        <v>457599.25994255103</v>
      </c>
      <c r="BC37">
        <v>2003</v>
      </c>
      <c r="BD37">
        <v>0.18379999999999999</v>
      </c>
      <c r="BE37">
        <v>3309</v>
      </c>
      <c r="BF37">
        <v>0.2339</v>
      </c>
      <c r="BG37">
        <v>1298</v>
      </c>
      <c r="BH37">
        <v>0.1191</v>
      </c>
      <c r="BI37">
        <v>1832</v>
      </c>
      <c r="BJ37">
        <v>0.1295</v>
      </c>
      <c r="BK37">
        <v>9.8419000000000008</v>
      </c>
      <c r="BL37">
        <v>12.7814</v>
      </c>
      <c r="BM37">
        <v>22.6233</v>
      </c>
      <c r="BN37">
        <v>3081</v>
      </c>
      <c r="BO37">
        <v>4628</v>
      </c>
      <c r="BP37">
        <v>0.28000000000000003</v>
      </c>
      <c r="BQ37">
        <v>0.33</v>
      </c>
      <c r="BR37">
        <v>7822</v>
      </c>
      <c r="BS37">
        <v>0.71789999999999998</v>
      </c>
      <c r="BT37">
        <v>878</v>
      </c>
      <c r="BU37">
        <v>8.0600000000000005E-2</v>
      </c>
      <c r="BV37">
        <v>9218</v>
      </c>
      <c r="BW37">
        <v>0.65149999999999997</v>
      </c>
      <c r="BX37">
        <v>944</v>
      </c>
      <c r="BY37">
        <v>6.6699999999999995E-2</v>
      </c>
      <c r="BZ37">
        <v>29.374759063790702</v>
      </c>
      <c r="CA37">
        <v>34.452752844724003</v>
      </c>
      <c r="CB37">
        <v>410.27414949449701</v>
      </c>
      <c r="CC37">
        <v>695.40968727660299</v>
      </c>
      <c r="CD37">
        <v>8.1131853474721901E-3</v>
      </c>
      <c r="CE37">
        <v>9.7610959555186703E-3</v>
      </c>
      <c r="CF37">
        <v>31</v>
      </c>
      <c r="CG37">
        <v>43.346938775510203</v>
      </c>
      <c r="CH37">
        <v>0.61344537815125999</v>
      </c>
      <c r="CI37">
        <v>0.63922294172062899</v>
      </c>
      <c r="CJ37">
        <v>0.63779527559055105</v>
      </c>
      <c r="CK37">
        <v>0.69105691056910501</v>
      </c>
      <c r="CL37">
        <v>0.45679012345678999</v>
      </c>
      <c r="CM37">
        <v>0.57647058823529396</v>
      </c>
      <c r="CN37">
        <v>127.208578478757</v>
      </c>
      <c r="CO37">
        <v>0.107946636194121</v>
      </c>
      <c r="CP37">
        <v>556303387251.875</v>
      </c>
      <c r="CQ37" s="1">
        <v>1.58763291236328E+17</v>
      </c>
      <c r="CR37">
        <v>0.54213370723782905</v>
      </c>
      <c r="CS37">
        <v>9.7824127065301494E-3</v>
      </c>
      <c r="CT37">
        <v>8.1131853474721901E-3</v>
      </c>
      <c r="CU37">
        <v>0.40634700361538101</v>
      </c>
      <c r="CV37">
        <v>0.27343565310687201</v>
      </c>
      <c r="CW37">
        <v>2</v>
      </c>
      <c r="CX37">
        <v>3.1438001690439997E-2</v>
      </c>
      <c r="CY37">
        <v>3.1735731985048803E-2</v>
      </c>
      <c r="CZ37">
        <v>4.90180066268553E-2</v>
      </c>
      <c r="DA37">
        <v>4.9018006612993797E-2</v>
      </c>
      <c r="DB37">
        <v>4.9133455300494198E-2</v>
      </c>
      <c r="DC37">
        <v>4.9133455286411998E-2</v>
      </c>
      <c r="DD37">
        <v>1.5487804878048701</v>
      </c>
      <c r="DE37">
        <v>2</v>
      </c>
      <c r="DF37">
        <v>1.4302325581395301</v>
      </c>
      <c r="DG37">
        <v>2</v>
      </c>
      <c r="DH37">
        <v>43</v>
      </c>
      <c r="DI37">
        <v>59</v>
      </c>
      <c r="DJ37" t="s">
        <v>8</v>
      </c>
    </row>
    <row r="38" spans="1:114" x14ac:dyDescent="0.25">
      <c r="A38" t="s">
        <v>157</v>
      </c>
      <c r="B38">
        <v>1750</v>
      </c>
      <c r="C38">
        <v>99</v>
      </c>
      <c r="D38">
        <v>5.6599999999999998E-2</v>
      </c>
      <c r="E38">
        <v>446</v>
      </c>
      <c r="F38">
        <v>0.25490000000000002</v>
      </c>
      <c r="G38">
        <v>2268</v>
      </c>
      <c r="H38">
        <v>103</v>
      </c>
      <c r="I38">
        <v>4.5400000000000003E-2</v>
      </c>
      <c r="J38">
        <v>1230</v>
      </c>
      <c r="K38">
        <v>0.5423</v>
      </c>
      <c r="L38">
        <v>4018</v>
      </c>
      <c r="M38">
        <v>876</v>
      </c>
      <c r="N38">
        <v>0.50060000000000004</v>
      </c>
      <c r="O38">
        <v>65</v>
      </c>
      <c r="P38">
        <v>7.4200000000000002E-2</v>
      </c>
      <c r="Q38">
        <v>183</v>
      </c>
      <c r="R38">
        <v>0.2089</v>
      </c>
      <c r="S38">
        <v>539</v>
      </c>
      <c r="T38">
        <v>0.23769999999999999</v>
      </c>
      <c r="U38">
        <v>35</v>
      </c>
      <c r="V38">
        <v>6.4899999999999999E-2</v>
      </c>
      <c r="W38">
        <v>309</v>
      </c>
      <c r="X38">
        <v>0.57330000000000003</v>
      </c>
      <c r="Y38">
        <v>33</v>
      </c>
      <c r="Z38">
        <v>1.89E-2</v>
      </c>
      <c r="AA38">
        <v>25</v>
      </c>
      <c r="AB38">
        <v>0.75760000000000005</v>
      </c>
      <c r="AC38">
        <v>20</v>
      </c>
      <c r="AD38">
        <v>0.60609999999999997</v>
      </c>
      <c r="AE38">
        <v>24</v>
      </c>
      <c r="AF38">
        <v>1.06E-2</v>
      </c>
      <c r="AG38">
        <v>22</v>
      </c>
      <c r="AH38">
        <v>0.91669999999999996</v>
      </c>
      <c r="AI38">
        <v>23</v>
      </c>
      <c r="AJ38">
        <v>0.95830000000000004</v>
      </c>
      <c r="AK38">
        <v>94</v>
      </c>
      <c r="AL38">
        <v>94</v>
      </c>
      <c r="AM38">
        <v>98</v>
      </c>
      <c r="AN38">
        <v>98</v>
      </c>
      <c r="AO38">
        <v>1445</v>
      </c>
      <c r="AP38">
        <v>0.82569999999999999</v>
      </c>
      <c r="AQ38">
        <v>305</v>
      </c>
      <c r="AR38">
        <v>0.17430000000000001</v>
      </c>
      <c r="AS38">
        <v>1793</v>
      </c>
      <c r="AT38">
        <v>0.79059999999999997</v>
      </c>
      <c r="AU38">
        <v>475</v>
      </c>
      <c r="AV38">
        <v>0.2094</v>
      </c>
      <c r="AW38">
        <v>2.2966000000000002</v>
      </c>
      <c r="AX38">
        <v>1.4413</v>
      </c>
      <c r="AY38">
        <v>339.95657142857101</v>
      </c>
      <c r="AZ38">
        <v>506.84567901234499</v>
      </c>
      <c r="BA38">
        <v>287924.75582824397</v>
      </c>
      <c r="BB38">
        <v>276203.78570884297</v>
      </c>
      <c r="BC38">
        <v>269</v>
      </c>
      <c r="BD38">
        <v>0.1537</v>
      </c>
      <c r="BE38">
        <v>327</v>
      </c>
      <c r="BF38">
        <v>0.14419999999999999</v>
      </c>
      <c r="BG38">
        <v>252</v>
      </c>
      <c r="BH38">
        <v>0.14399999999999999</v>
      </c>
      <c r="BI38">
        <v>310</v>
      </c>
      <c r="BJ38">
        <v>0.13669999999999999</v>
      </c>
      <c r="BK38">
        <v>1.6892</v>
      </c>
      <c r="BL38">
        <v>2.1892</v>
      </c>
      <c r="BM38">
        <v>3.8784000000000001</v>
      </c>
      <c r="BN38">
        <v>165</v>
      </c>
      <c r="BO38">
        <v>855</v>
      </c>
      <c r="BP38">
        <v>0.09</v>
      </c>
      <c r="BQ38">
        <v>0.38</v>
      </c>
      <c r="BR38">
        <v>1142</v>
      </c>
      <c r="BS38">
        <v>0.65259999999999996</v>
      </c>
      <c r="BT38">
        <v>33</v>
      </c>
      <c r="BU38">
        <v>1.89E-2</v>
      </c>
      <c r="BV38">
        <v>1164</v>
      </c>
      <c r="BW38">
        <v>0.51319999999999999</v>
      </c>
      <c r="BX38">
        <v>140</v>
      </c>
      <c r="BY38">
        <v>6.1699999999999998E-2</v>
      </c>
      <c r="BZ38">
        <v>16.0182857142857</v>
      </c>
      <c r="CA38">
        <v>33.329805996472601</v>
      </c>
      <c r="CB38">
        <v>248.207665632654</v>
      </c>
      <c r="CC38">
        <v>1079.37623682304</v>
      </c>
      <c r="CD38">
        <v>7.5934693023047596E-3</v>
      </c>
      <c r="CE38">
        <v>1.52513928969427E-2</v>
      </c>
      <c r="CF38">
        <v>29.35</v>
      </c>
      <c r="CG38">
        <v>44.7222222222222</v>
      </c>
      <c r="CH38">
        <v>0.52347083926031202</v>
      </c>
      <c r="CI38">
        <v>0.66515837104072395</v>
      </c>
      <c r="CJ38">
        <v>0.65322580645161199</v>
      </c>
      <c r="CK38">
        <v>0.72033898305084698</v>
      </c>
      <c r="CL38">
        <v>0.49382716049382702</v>
      </c>
      <c r="CM38">
        <v>0.63529411764705801</v>
      </c>
      <c r="CN38">
        <v>121.78818156549499</v>
      </c>
      <c r="CO38">
        <v>5.0019805541179803E-2</v>
      </c>
      <c r="CP38">
        <v>569168253685.82898</v>
      </c>
      <c r="CQ38" s="1">
        <v>2.06828895709816E+17</v>
      </c>
      <c r="CR38">
        <v>0.55551661451226497</v>
      </c>
      <c r="CS38">
        <v>1.5239676813939E-2</v>
      </c>
      <c r="CT38">
        <v>7.59346930230477E-3</v>
      </c>
      <c r="CU38">
        <v>0.274486447064543</v>
      </c>
      <c r="CV38">
        <v>0.240459167020772</v>
      </c>
      <c r="CW38">
        <v>2</v>
      </c>
      <c r="CX38">
        <v>1.20556679633014E-2</v>
      </c>
      <c r="CY38">
        <v>1.1483846359332099E-2</v>
      </c>
      <c r="CZ38">
        <v>4.4445043611815102E-3</v>
      </c>
      <c r="DA38">
        <v>4.4445043626703904E-3</v>
      </c>
      <c r="DB38">
        <v>4.2038078569134997E-3</v>
      </c>
      <c r="DC38">
        <v>4.2038078581504599E-3</v>
      </c>
      <c r="DD38">
        <v>1.51219512195121</v>
      </c>
      <c r="DE38">
        <v>2</v>
      </c>
      <c r="DF38">
        <v>1.37209302325581</v>
      </c>
      <c r="DG38">
        <v>2</v>
      </c>
      <c r="DH38">
        <v>48</v>
      </c>
      <c r="DI38">
        <v>168</v>
      </c>
      <c r="DJ38" t="s">
        <v>8</v>
      </c>
    </row>
    <row r="39" spans="1:114" x14ac:dyDescent="0.25">
      <c r="A39" t="s">
        <v>158</v>
      </c>
      <c r="B39">
        <v>303</v>
      </c>
      <c r="C39">
        <v>47</v>
      </c>
      <c r="D39">
        <v>0.15509999999999999</v>
      </c>
      <c r="E39">
        <v>76</v>
      </c>
      <c r="F39">
        <v>0.25080000000000002</v>
      </c>
      <c r="G39">
        <v>398</v>
      </c>
      <c r="H39">
        <v>49</v>
      </c>
      <c r="I39">
        <v>0.1231</v>
      </c>
      <c r="J39">
        <v>197</v>
      </c>
      <c r="K39">
        <v>0.495</v>
      </c>
      <c r="L39">
        <v>701</v>
      </c>
      <c r="M39">
        <v>44</v>
      </c>
      <c r="N39">
        <v>0.1452</v>
      </c>
      <c r="O39">
        <v>18</v>
      </c>
      <c r="P39">
        <v>0.40910000000000002</v>
      </c>
      <c r="Q39">
        <v>16</v>
      </c>
      <c r="R39">
        <v>0.36359999999999998</v>
      </c>
      <c r="S39">
        <v>97</v>
      </c>
      <c r="T39">
        <v>0.2437</v>
      </c>
      <c r="U39">
        <v>10</v>
      </c>
      <c r="V39">
        <v>0.1031</v>
      </c>
      <c r="W39">
        <v>44</v>
      </c>
      <c r="X39">
        <v>0.4536</v>
      </c>
      <c r="Y39">
        <v>2</v>
      </c>
      <c r="Z39">
        <v>6.6E-3</v>
      </c>
      <c r="AA39">
        <v>2</v>
      </c>
      <c r="AB39">
        <v>1</v>
      </c>
      <c r="AC39">
        <v>2</v>
      </c>
      <c r="AD39">
        <v>1</v>
      </c>
      <c r="AE39">
        <v>6</v>
      </c>
      <c r="AF39">
        <v>1.5100000000000001E-2</v>
      </c>
      <c r="AG39">
        <v>3</v>
      </c>
      <c r="AH39">
        <v>0.5</v>
      </c>
      <c r="AI39">
        <v>3</v>
      </c>
      <c r="AJ39">
        <v>0.5</v>
      </c>
      <c r="AK39">
        <v>81</v>
      </c>
      <c r="AL39">
        <v>83</v>
      </c>
      <c r="AM39">
        <v>94</v>
      </c>
      <c r="AN39">
        <v>97</v>
      </c>
      <c r="AO39">
        <v>246</v>
      </c>
      <c r="AP39">
        <v>0.81189999999999996</v>
      </c>
      <c r="AQ39">
        <v>57</v>
      </c>
      <c r="AR39">
        <v>0.18809999999999999</v>
      </c>
      <c r="AS39">
        <v>296</v>
      </c>
      <c r="AT39">
        <v>0.74370000000000003</v>
      </c>
      <c r="AU39">
        <v>102</v>
      </c>
      <c r="AV39">
        <v>0.25629999999999997</v>
      </c>
      <c r="AW39">
        <v>2.0752999999999999</v>
      </c>
      <c r="AX39">
        <v>1.2879</v>
      </c>
      <c r="AY39">
        <v>221.63036303630301</v>
      </c>
      <c r="AZ39">
        <v>497.286432160804</v>
      </c>
      <c r="BA39">
        <v>72938.728054983701</v>
      </c>
      <c r="BB39">
        <v>418833.99835862702</v>
      </c>
      <c r="BC39">
        <v>71</v>
      </c>
      <c r="BD39">
        <v>0.23430000000000001</v>
      </c>
      <c r="BE39">
        <v>55</v>
      </c>
      <c r="BF39">
        <v>0.13819999999999999</v>
      </c>
      <c r="BG39">
        <v>51</v>
      </c>
      <c r="BH39">
        <v>0.16830000000000001</v>
      </c>
      <c r="BI39">
        <v>36</v>
      </c>
      <c r="BJ39">
        <v>9.0499999999999997E-2</v>
      </c>
      <c r="BK39">
        <v>0.39660000000000001</v>
      </c>
      <c r="BL39">
        <v>0.52090000000000003</v>
      </c>
      <c r="BM39">
        <v>0.91749999999999998</v>
      </c>
      <c r="BN39">
        <v>62</v>
      </c>
      <c r="BO39">
        <v>99</v>
      </c>
      <c r="BP39">
        <v>0.2</v>
      </c>
      <c r="BQ39">
        <v>0.25</v>
      </c>
      <c r="BR39">
        <v>229</v>
      </c>
      <c r="BS39">
        <v>0.75580000000000003</v>
      </c>
      <c r="BT39">
        <v>19</v>
      </c>
      <c r="BU39">
        <v>6.2700000000000006E-2</v>
      </c>
      <c r="BV39">
        <v>263</v>
      </c>
      <c r="BW39">
        <v>0.66080000000000005</v>
      </c>
      <c r="BX39">
        <v>11</v>
      </c>
      <c r="BY39">
        <v>2.76E-2</v>
      </c>
      <c r="BZ39">
        <v>23.184818481848101</v>
      </c>
      <c r="CA39">
        <v>30.866834170854201</v>
      </c>
      <c r="CB39">
        <v>174.157261270681</v>
      </c>
      <c r="CC39">
        <v>708.24608595742495</v>
      </c>
      <c r="CD39">
        <v>7.7125502049183402E-4</v>
      </c>
      <c r="CE39" s="1">
        <v>2.20458553791887E-5</v>
      </c>
      <c r="CF39">
        <v>43.714285714285701</v>
      </c>
      <c r="CG39">
        <v>51.035714285714199</v>
      </c>
      <c r="CH39">
        <v>0.952380952380952</v>
      </c>
      <c r="CI39">
        <v>0.87076923076922996</v>
      </c>
      <c r="CJ39">
        <v>0.50943396226415005</v>
      </c>
      <c r="CK39">
        <v>0.59027777777777701</v>
      </c>
      <c r="CL39">
        <v>8.6419753086419707E-2</v>
      </c>
      <c r="CM39">
        <v>0.32941176470588202</v>
      </c>
      <c r="CN39">
        <v>84.494758852701807</v>
      </c>
      <c r="CO39">
        <v>3.30296337066152E-3</v>
      </c>
      <c r="CP39">
        <v>31291279014.032001</v>
      </c>
      <c r="CQ39" s="1">
        <v>6.7276847642265696E+16</v>
      </c>
      <c r="CR39">
        <v>4.3749900825379898E-2</v>
      </c>
      <c r="CS39" s="1">
        <v>2.20458553791887E-5</v>
      </c>
      <c r="CT39">
        <v>7.7464240213898398E-4</v>
      </c>
      <c r="CU39">
        <v>0.55483271375464605</v>
      </c>
      <c r="CV39">
        <v>0.41949389581756502</v>
      </c>
      <c r="CW39">
        <v>3</v>
      </c>
      <c r="CX39">
        <v>3.01728444328062E-3</v>
      </c>
      <c r="CY39">
        <v>3.2404318059889902E-3</v>
      </c>
      <c r="CZ39">
        <v>3.2961792411791699E-4</v>
      </c>
      <c r="DA39">
        <v>3.2961792407370399E-4</v>
      </c>
      <c r="DB39">
        <v>4.2785359963915301E-4</v>
      </c>
      <c r="DC39">
        <v>4.2785359961574699E-4</v>
      </c>
      <c r="DD39">
        <v>1.9390243902438999</v>
      </c>
      <c r="DE39">
        <v>3</v>
      </c>
      <c r="DF39">
        <v>1.67441860465116</v>
      </c>
      <c r="DG39">
        <v>2</v>
      </c>
      <c r="DH39">
        <v>2</v>
      </c>
      <c r="DI39">
        <v>11</v>
      </c>
      <c r="DJ39" t="s">
        <v>4</v>
      </c>
    </row>
    <row r="40" spans="1:114" x14ac:dyDescent="0.25">
      <c r="A40" t="s">
        <v>159</v>
      </c>
      <c r="B40">
        <v>5546</v>
      </c>
      <c r="C40">
        <v>379</v>
      </c>
      <c r="D40">
        <v>6.83E-2</v>
      </c>
      <c r="E40">
        <v>1167</v>
      </c>
      <c r="F40">
        <v>0.2104</v>
      </c>
      <c r="G40">
        <v>4681</v>
      </c>
      <c r="H40">
        <v>268</v>
      </c>
      <c r="I40">
        <v>5.7299999999999997E-2</v>
      </c>
      <c r="J40">
        <v>1973</v>
      </c>
      <c r="K40">
        <v>0.42149999999999999</v>
      </c>
      <c r="L40">
        <v>10227</v>
      </c>
      <c r="M40">
        <v>286</v>
      </c>
      <c r="N40">
        <v>5.16E-2</v>
      </c>
      <c r="O40">
        <v>50</v>
      </c>
      <c r="P40">
        <v>0.17480000000000001</v>
      </c>
      <c r="Q40">
        <v>90</v>
      </c>
      <c r="R40">
        <v>0.31469999999999998</v>
      </c>
      <c r="S40">
        <v>1540</v>
      </c>
      <c r="T40">
        <v>0.32900000000000001</v>
      </c>
      <c r="U40">
        <v>42</v>
      </c>
      <c r="V40">
        <v>2.7300000000000001E-2</v>
      </c>
      <c r="W40">
        <v>845</v>
      </c>
      <c r="X40">
        <v>0.54869999999999997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5.9999999999999995E-4</v>
      </c>
      <c r="AG40">
        <v>3</v>
      </c>
      <c r="AH40">
        <v>1</v>
      </c>
      <c r="AI40">
        <v>3</v>
      </c>
      <c r="AJ40">
        <v>1</v>
      </c>
      <c r="AK40">
        <v>76</v>
      </c>
      <c r="AL40">
        <v>79</v>
      </c>
      <c r="AM40">
        <v>92</v>
      </c>
      <c r="AN40">
        <v>91</v>
      </c>
      <c r="AO40">
        <v>3564</v>
      </c>
      <c r="AP40">
        <v>0.64259999999999995</v>
      </c>
      <c r="AQ40">
        <v>1982</v>
      </c>
      <c r="AR40">
        <v>0.3574</v>
      </c>
      <c r="AS40">
        <v>3159</v>
      </c>
      <c r="AT40">
        <v>0.67490000000000006</v>
      </c>
      <c r="AU40">
        <v>1522</v>
      </c>
      <c r="AV40">
        <v>0.3251</v>
      </c>
      <c r="AW40">
        <v>2.4881000000000002</v>
      </c>
      <c r="AX40">
        <v>1.5842000000000001</v>
      </c>
      <c r="AY40">
        <v>476.93562928236503</v>
      </c>
      <c r="AZ40">
        <v>480.16299935911098</v>
      </c>
      <c r="BA40">
        <v>118738.464482447</v>
      </c>
      <c r="BB40">
        <v>392660.23811824102</v>
      </c>
      <c r="BC40">
        <v>281</v>
      </c>
      <c r="BD40">
        <v>5.0700000000000002E-2</v>
      </c>
      <c r="BE40">
        <v>487</v>
      </c>
      <c r="BF40">
        <v>0.104</v>
      </c>
      <c r="BG40">
        <v>225</v>
      </c>
      <c r="BH40">
        <v>4.0599999999999997E-2</v>
      </c>
      <c r="BI40">
        <v>393</v>
      </c>
      <c r="BJ40">
        <v>8.4000000000000005E-2</v>
      </c>
      <c r="BK40">
        <v>8.1439000000000004</v>
      </c>
      <c r="BL40">
        <v>6.8737000000000004</v>
      </c>
      <c r="BM40">
        <v>15.0176</v>
      </c>
      <c r="BN40">
        <v>2174</v>
      </c>
      <c r="BO40">
        <v>1810</v>
      </c>
      <c r="BP40">
        <v>0.39</v>
      </c>
      <c r="BQ40">
        <v>0.39</v>
      </c>
      <c r="BR40">
        <v>3401</v>
      </c>
      <c r="BS40">
        <v>0.61319999999999997</v>
      </c>
      <c r="BT40">
        <v>968</v>
      </c>
      <c r="BU40">
        <v>0.17449999999999999</v>
      </c>
      <c r="BV40">
        <v>3227</v>
      </c>
      <c r="BW40">
        <v>0.68940000000000001</v>
      </c>
      <c r="BX40">
        <v>392</v>
      </c>
      <c r="BY40">
        <v>8.3699999999999997E-2</v>
      </c>
      <c r="BZ40">
        <v>29.203570140641901</v>
      </c>
      <c r="CA40">
        <v>30.8145695364238</v>
      </c>
      <c r="CB40">
        <v>355.27860968467598</v>
      </c>
      <c r="CC40">
        <v>481.436668736939</v>
      </c>
      <c r="CD40">
        <v>2.2248148952916599E-2</v>
      </c>
      <c r="CE40">
        <v>4.1766554712174397E-3</v>
      </c>
      <c r="CF40">
        <v>33.53125</v>
      </c>
      <c r="CG40">
        <v>41.1525423728813</v>
      </c>
      <c r="CH40">
        <v>0.69655172413793098</v>
      </c>
      <c r="CI40">
        <v>0.56954887218045103</v>
      </c>
      <c r="CJ40">
        <v>0.61363636363636298</v>
      </c>
      <c r="CK40">
        <v>0.75221238938053003</v>
      </c>
      <c r="CL40">
        <v>0.39506172839506098</v>
      </c>
      <c r="CM40">
        <v>0.69411764705882295</v>
      </c>
      <c r="CN40">
        <v>124.87577771865401</v>
      </c>
      <c r="CO40">
        <v>8.5179578615252396E-2</v>
      </c>
      <c r="CP40">
        <v>467957430441.28198</v>
      </c>
      <c r="CQ40" s="1">
        <v>2.1335444906350099E+17</v>
      </c>
      <c r="CR40">
        <v>0.47794898501850003</v>
      </c>
      <c r="CS40">
        <v>4.1909837673654799E-3</v>
      </c>
      <c r="CT40">
        <v>2.2234847024679701E-2</v>
      </c>
      <c r="CU40">
        <v>0.33426573426573403</v>
      </c>
      <c r="CV40">
        <v>0.26757955589892501</v>
      </c>
      <c r="CW40">
        <v>2</v>
      </c>
      <c r="CX40">
        <v>1.6528697543022899E-2</v>
      </c>
      <c r="CY40">
        <v>1.7423213866619599E-2</v>
      </c>
      <c r="CZ40">
        <v>1.68201577768173E-2</v>
      </c>
      <c r="DA40">
        <v>1.6820157783643298E-2</v>
      </c>
      <c r="DB40">
        <v>1.6862323516745801E-2</v>
      </c>
      <c r="DC40">
        <v>1.6862323523757699E-2</v>
      </c>
      <c r="DD40">
        <v>1.6097560975609699</v>
      </c>
      <c r="DE40">
        <v>2</v>
      </c>
      <c r="DF40">
        <v>1.31395348837209</v>
      </c>
      <c r="DG40">
        <v>2</v>
      </c>
      <c r="DH40">
        <v>24</v>
      </c>
      <c r="DI40">
        <v>118</v>
      </c>
      <c r="DJ40" t="s">
        <v>6</v>
      </c>
    </row>
    <row r="41" spans="1:114" x14ac:dyDescent="0.25">
      <c r="A41" t="s">
        <v>160</v>
      </c>
      <c r="B41">
        <v>1881</v>
      </c>
      <c r="C41">
        <v>94</v>
      </c>
      <c r="D41">
        <v>0.05</v>
      </c>
      <c r="E41">
        <v>505</v>
      </c>
      <c r="F41">
        <v>0.26850000000000002</v>
      </c>
      <c r="G41">
        <v>2562</v>
      </c>
      <c r="H41">
        <v>108</v>
      </c>
      <c r="I41">
        <v>4.2200000000000001E-2</v>
      </c>
      <c r="J41">
        <v>1305</v>
      </c>
      <c r="K41">
        <v>0.50939999999999996</v>
      </c>
      <c r="L41">
        <v>4443</v>
      </c>
      <c r="M41">
        <v>1392</v>
      </c>
      <c r="N41">
        <v>0.74</v>
      </c>
      <c r="O41">
        <v>79</v>
      </c>
      <c r="P41">
        <v>5.6800000000000003E-2</v>
      </c>
      <c r="Q41">
        <v>389</v>
      </c>
      <c r="R41">
        <v>0.27950000000000003</v>
      </c>
      <c r="S41">
        <v>647</v>
      </c>
      <c r="T41">
        <v>0.2525</v>
      </c>
      <c r="U41">
        <v>37</v>
      </c>
      <c r="V41">
        <v>5.7200000000000001E-2</v>
      </c>
      <c r="W41">
        <v>394</v>
      </c>
      <c r="X41">
        <v>0.60899999999999999</v>
      </c>
      <c r="Y41">
        <v>25</v>
      </c>
      <c r="Z41">
        <v>1.3299999999999999E-2</v>
      </c>
      <c r="AA41">
        <v>25</v>
      </c>
      <c r="AB41">
        <v>1</v>
      </c>
      <c r="AC41">
        <v>14</v>
      </c>
      <c r="AD41">
        <v>0.56000000000000005</v>
      </c>
      <c r="AE41">
        <v>17</v>
      </c>
      <c r="AF41">
        <v>6.6E-3</v>
      </c>
      <c r="AG41">
        <v>17</v>
      </c>
      <c r="AH41">
        <v>1</v>
      </c>
      <c r="AI41">
        <v>15</v>
      </c>
      <c r="AJ41">
        <v>0.88239999999999996</v>
      </c>
      <c r="AK41">
        <v>96</v>
      </c>
      <c r="AL41">
        <v>92</v>
      </c>
      <c r="AM41">
        <v>98</v>
      </c>
      <c r="AN41">
        <v>95</v>
      </c>
      <c r="AO41">
        <v>1549</v>
      </c>
      <c r="AP41">
        <v>0.82350000000000001</v>
      </c>
      <c r="AQ41">
        <v>332</v>
      </c>
      <c r="AR41">
        <v>0.17649999999999999</v>
      </c>
      <c r="AS41">
        <v>1784</v>
      </c>
      <c r="AT41">
        <v>0.69630000000000003</v>
      </c>
      <c r="AU41">
        <v>778</v>
      </c>
      <c r="AV41">
        <v>0.30370000000000003</v>
      </c>
      <c r="AW41">
        <v>2.0785</v>
      </c>
      <c r="AX41">
        <v>1.9341999999999999</v>
      </c>
      <c r="AY41">
        <v>307.768208399787</v>
      </c>
      <c r="AZ41">
        <v>447.87353629976502</v>
      </c>
      <c r="BA41">
        <v>337792.88194516802</v>
      </c>
      <c r="BB41">
        <v>286405.47190701001</v>
      </c>
      <c r="BC41">
        <v>320</v>
      </c>
      <c r="BD41">
        <v>0.1701</v>
      </c>
      <c r="BE41">
        <v>451</v>
      </c>
      <c r="BF41">
        <v>0.17599999999999999</v>
      </c>
      <c r="BG41">
        <v>312</v>
      </c>
      <c r="BH41">
        <v>0.16589999999999999</v>
      </c>
      <c r="BI41">
        <v>411</v>
      </c>
      <c r="BJ41">
        <v>0.16039999999999999</v>
      </c>
      <c r="BK41">
        <v>1.7210000000000001</v>
      </c>
      <c r="BL41">
        <v>2.3439999999999999</v>
      </c>
      <c r="BM41">
        <v>4.0650000000000004</v>
      </c>
      <c r="BN41">
        <v>357</v>
      </c>
      <c r="BO41">
        <v>835</v>
      </c>
      <c r="BP41">
        <v>0.19</v>
      </c>
      <c r="BQ41">
        <v>0.33</v>
      </c>
      <c r="BR41">
        <v>1393</v>
      </c>
      <c r="BS41">
        <v>0.74060000000000004</v>
      </c>
      <c r="BT41">
        <v>55</v>
      </c>
      <c r="BU41">
        <v>2.92E-2</v>
      </c>
      <c r="BV41">
        <v>1501</v>
      </c>
      <c r="BW41">
        <v>0.58589999999999998</v>
      </c>
      <c r="BX41">
        <v>143</v>
      </c>
      <c r="BY41">
        <v>5.5800000000000002E-2</v>
      </c>
      <c r="BZ41">
        <v>26.566188197767101</v>
      </c>
      <c r="CA41">
        <v>39.6838407494145</v>
      </c>
      <c r="CB41">
        <v>378.21903751694799</v>
      </c>
      <c r="CC41">
        <v>1097.2232283399701</v>
      </c>
      <c r="CD41">
        <v>4.87491318443844E-3</v>
      </c>
      <c r="CE41">
        <v>2.93945819598697E-3</v>
      </c>
      <c r="CF41">
        <v>35.580645161290299</v>
      </c>
      <c r="CG41">
        <v>47.043478260869499</v>
      </c>
      <c r="CH41">
        <v>0.76847290640393995</v>
      </c>
      <c r="CI41">
        <v>0.73361522198731499</v>
      </c>
      <c r="CJ41">
        <v>0.60902255639097702</v>
      </c>
      <c r="CK41">
        <v>0.67460317460317398</v>
      </c>
      <c r="CL41">
        <v>0.38271604938271597</v>
      </c>
      <c r="CM41">
        <v>0.54117647058823504</v>
      </c>
      <c r="CN41">
        <v>122.27421048303999</v>
      </c>
      <c r="CO41">
        <v>6.3236358456347494E-2</v>
      </c>
      <c r="CP41">
        <v>487329970790.04498</v>
      </c>
      <c r="CQ41" s="1">
        <v>1.6418631126171802E+17</v>
      </c>
      <c r="CR41">
        <v>0.49105736506970699</v>
      </c>
      <c r="CS41">
        <v>2.9390350937120199E-3</v>
      </c>
      <c r="CT41">
        <v>4.87491318443844E-3</v>
      </c>
      <c r="CU41">
        <v>0.31157489163589602</v>
      </c>
      <c r="CV41">
        <v>0.30649860277067598</v>
      </c>
      <c r="CW41">
        <v>2</v>
      </c>
      <c r="CX41">
        <v>1.14492977134258E-2</v>
      </c>
      <c r="CY41">
        <v>1.17825329962097E-2</v>
      </c>
      <c r="CZ41">
        <v>7.6044037429246003E-3</v>
      </c>
      <c r="DA41">
        <v>7.60440374370909E-3</v>
      </c>
      <c r="DB41">
        <v>7.4779685483737498E-3</v>
      </c>
      <c r="DC41">
        <v>7.4779685490875304E-3</v>
      </c>
      <c r="DD41">
        <v>1.6219512195121899</v>
      </c>
      <c r="DE41">
        <v>2</v>
      </c>
      <c r="DF41">
        <v>1.4651162790697601</v>
      </c>
      <c r="DG41">
        <v>2</v>
      </c>
      <c r="DH41">
        <v>30</v>
      </c>
      <c r="DI41">
        <v>53</v>
      </c>
      <c r="DJ41" t="s">
        <v>8</v>
      </c>
    </row>
    <row r="42" spans="1:114" x14ac:dyDescent="0.25">
      <c r="A42" t="s">
        <v>161</v>
      </c>
      <c r="B42">
        <v>581</v>
      </c>
      <c r="C42">
        <v>69</v>
      </c>
      <c r="D42">
        <v>0.1188</v>
      </c>
      <c r="E42">
        <v>134</v>
      </c>
      <c r="F42">
        <v>0.2306</v>
      </c>
      <c r="G42">
        <v>715</v>
      </c>
      <c r="H42">
        <v>61</v>
      </c>
      <c r="I42">
        <v>8.5300000000000001E-2</v>
      </c>
      <c r="J42">
        <v>381</v>
      </c>
      <c r="K42">
        <v>0.53290000000000004</v>
      </c>
      <c r="L42">
        <v>1296</v>
      </c>
      <c r="M42">
        <v>8</v>
      </c>
      <c r="N42">
        <v>1.38E-2</v>
      </c>
      <c r="O42">
        <v>7</v>
      </c>
      <c r="P42">
        <v>0.875</v>
      </c>
      <c r="Q42">
        <v>2</v>
      </c>
      <c r="R42">
        <v>0.25</v>
      </c>
      <c r="S42">
        <v>175</v>
      </c>
      <c r="T42">
        <v>0.24479999999999999</v>
      </c>
      <c r="U42">
        <v>11</v>
      </c>
      <c r="V42">
        <v>6.2899999999999998E-2</v>
      </c>
      <c r="W42">
        <v>91</v>
      </c>
      <c r="X42">
        <v>0.52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84</v>
      </c>
      <c r="AL42">
        <v>87</v>
      </c>
      <c r="AM42">
        <v>94</v>
      </c>
      <c r="AN42">
        <v>96</v>
      </c>
      <c r="AO42">
        <v>384</v>
      </c>
      <c r="AP42">
        <v>0.66090000000000004</v>
      </c>
      <c r="AQ42">
        <v>197</v>
      </c>
      <c r="AR42">
        <v>0.33910000000000001</v>
      </c>
      <c r="AS42">
        <v>489</v>
      </c>
      <c r="AT42">
        <v>0.68389999999999995</v>
      </c>
      <c r="AU42">
        <v>226</v>
      </c>
      <c r="AV42">
        <v>0.31609999999999999</v>
      </c>
      <c r="AW42">
        <v>2.7023000000000001</v>
      </c>
      <c r="AX42">
        <v>1.7152000000000001</v>
      </c>
      <c r="AY42">
        <v>564.28743545610996</v>
      </c>
      <c r="AZ42">
        <v>651.50629370629304</v>
      </c>
      <c r="BA42">
        <v>432198.77280254499</v>
      </c>
      <c r="BB42">
        <v>341893.08912122803</v>
      </c>
      <c r="BC42">
        <v>84</v>
      </c>
      <c r="BD42">
        <v>0.14460000000000001</v>
      </c>
      <c r="BE42">
        <v>112</v>
      </c>
      <c r="BF42">
        <v>0.15659999999999999</v>
      </c>
      <c r="BG42">
        <v>73</v>
      </c>
      <c r="BH42">
        <v>0.12559999999999999</v>
      </c>
      <c r="BI42">
        <v>102</v>
      </c>
      <c r="BJ42">
        <v>0.14269999999999999</v>
      </c>
      <c r="BK42">
        <v>0.56299999999999994</v>
      </c>
      <c r="BL42">
        <v>0.69279999999999997</v>
      </c>
      <c r="BM42">
        <v>1.2558</v>
      </c>
      <c r="BN42">
        <v>190</v>
      </c>
      <c r="BO42">
        <v>303</v>
      </c>
      <c r="BP42">
        <v>0.33</v>
      </c>
      <c r="BQ42">
        <v>0.42</v>
      </c>
      <c r="BR42">
        <v>356</v>
      </c>
      <c r="BS42">
        <v>0.61270000000000002</v>
      </c>
      <c r="BT42">
        <v>71</v>
      </c>
      <c r="BU42">
        <v>0.1222</v>
      </c>
      <c r="BV42">
        <v>444</v>
      </c>
      <c r="BW42">
        <v>0.621</v>
      </c>
      <c r="BX42">
        <v>48</v>
      </c>
      <c r="BY42">
        <v>6.7100000000000007E-2</v>
      </c>
      <c r="BZ42">
        <v>23.046471600688399</v>
      </c>
      <c r="CA42">
        <v>32.909090909090899</v>
      </c>
      <c r="CB42">
        <v>244.058081354184</v>
      </c>
      <c r="CC42">
        <v>609.60432294977704</v>
      </c>
      <c r="CD42">
        <v>1.2805713469777699E-4</v>
      </c>
      <c r="CE42">
        <v>1.2345679012345601E-4</v>
      </c>
      <c r="CF42">
        <v>46.8333333333333</v>
      </c>
      <c r="CG42">
        <v>58.157894736842003</v>
      </c>
      <c r="CH42">
        <v>0.95454545454545403</v>
      </c>
      <c r="CI42">
        <v>0.94152046783625698</v>
      </c>
      <c r="CJ42">
        <v>0.53642384105960195</v>
      </c>
      <c r="CK42">
        <v>0.56291390728476798</v>
      </c>
      <c r="CL42">
        <v>0.148148148148148</v>
      </c>
      <c r="CM42">
        <v>0.223529411764705</v>
      </c>
      <c r="CN42">
        <v>104.98287939602299</v>
      </c>
      <c r="CO42">
        <v>3.9573843525630798E-3</v>
      </c>
      <c r="CP42">
        <v>103890194146.625</v>
      </c>
      <c r="CQ42" s="1">
        <v>3.84606356178806E+16</v>
      </c>
      <c r="CR42">
        <v>0.13748018836348899</v>
      </c>
      <c r="CS42">
        <v>1.2345679012345601E-4</v>
      </c>
      <c r="CT42">
        <v>1.2805713469777699E-4</v>
      </c>
      <c r="CU42">
        <v>0.58429822084157002</v>
      </c>
      <c r="CV42">
        <v>0.482366926429797</v>
      </c>
      <c r="CW42">
        <v>3</v>
      </c>
      <c r="CX42">
        <v>3.8907012554798399E-3</v>
      </c>
      <c r="CY42">
        <v>3.8541012675564102E-3</v>
      </c>
      <c r="CZ42">
        <v>2.6613279389448201E-3</v>
      </c>
      <c r="DA42">
        <v>2.6613279389241101E-3</v>
      </c>
      <c r="DB42">
        <v>2.7128842683150798E-3</v>
      </c>
      <c r="DC42">
        <v>2.7128842683711101E-3</v>
      </c>
      <c r="DD42">
        <v>1.84146341463414</v>
      </c>
      <c r="DE42">
        <v>3</v>
      </c>
      <c r="DF42">
        <v>1.7558139534883701</v>
      </c>
      <c r="DG42">
        <v>2</v>
      </c>
      <c r="DH42">
        <v>2</v>
      </c>
      <c r="DI42">
        <v>3</v>
      </c>
      <c r="DJ42" t="s">
        <v>6</v>
      </c>
    </row>
    <row r="43" spans="1:114" x14ac:dyDescent="0.25">
      <c r="A43" t="s">
        <v>162</v>
      </c>
      <c r="B43">
        <v>4039</v>
      </c>
      <c r="C43">
        <v>480</v>
      </c>
      <c r="D43">
        <v>0.1188</v>
      </c>
      <c r="E43">
        <v>728</v>
      </c>
      <c r="F43">
        <v>0.1802</v>
      </c>
      <c r="G43">
        <v>9086</v>
      </c>
      <c r="H43">
        <v>464</v>
      </c>
      <c r="I43">
        <v>5.11E-2</v>
      </c>
      <c r="J43">
        <v>4741</v>
      </c>
      <c r="K43">
        <v>0.52180000000000004</v>
      </c>
      <c r="L43">
        <v>13125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1963</v>
      </c>
      <c r="T43">
        <v>0.216</v>
      </c>
      <c r="U43">
        <v>74</v>
      </c>
      <c r="V43">
        <v>3.7699999999999997E-2</v>
      </c>
      <c r="W43">
        <v>1172</v>
      </c>
      <c r="X43">
        <v>0.59699999999999998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70</v>
      </c>
      <c r="AL43">
        <v>79</v>
      </c>
      <c r="AM43">
        <v>83</v>
      </c>
      <c r="AN43">
        <v>91</v>
      </c>
      <c r="AO43">
        <v>2135</v>
      </c>
      <c r="AP43">
        <v>0.52859999999999996</v>
      </c>
      <c r="AQ43">
        <v>1904</v>
      </c>
      <c r="AR43">
        <v>0.47139999999999999</v>
      </c>
      <c r="AS43">
        <v>4327</v>
      </c>
      <c r="AT43">
        <v>0.47620000000000001</v>
      </c>
      <c r="AU43">
        <v>4759</v>
      </c>
      <c r="AV43">
        <v>0.52380000000000004</v>
      </c>
      <c r="AW43">
        <v>3.2494000000000001</v>
      </c>
      <c r="AX43">
        <v>1.4172</v>
      </c>
      <c r="AY43">
        <v>267.13542956177201</v>
      </c>
      <c r="AZ43">
        <v>406.77261721329501</v>
      </c>
      <c r="BA43">
        <v>97594.968784359604</v>
      </c>
      <c r="BB43">
        <v>126950.88864485599</v>
      </c>
      <c r="BC43">
        <v>528</v>
      </c>
      <c r="BD43">
        <v>0.13070000000000001</v>
      </c>
      <c r="BE43">
        <v>3591</v>
      </c>
      <c r="BF43">
        <v>0.3952</v>
      </c>
      <c r="BG43">
        <v>385</v>
      </c>
      <c r="BH43">
        <v>9.5299999999999996E-2</v>
      </c>
      <c r="BI43">
        <v>3187</v>
      </c>
      <c r="BJ43">
        <v>0.3508</v>
      </c>
      <c r="BK43">
        <v>3.6419999999999999</v>
      </c>
      <c r="BL43">
        <v>8.1929999999999996</v>
      </c>
      <c r="BM43">
        <v>11.835000000000001</v>
      </c>
      <c r="BN43">
        <v>810</v>
      </c>
      <c r="BO43">
        <v>3179</v>
      </c>
      <c r="BP43">
        <v>0.2</v>
      </c>
      <c r="BQ43">
        <v>0.35</v>
      </c>
      <c r="BR43">
        <v>3447</v>
      </c>
      <c r="BS43">
        <v>0.85340000000000005</v>
      </c>
      <c r="BT43">
        <v>192</v>
      </c>
      <c r="BU43">
        <v>4.7500000000000001E-2</v>
      </c>
      <c r="BV43">
        <v>6187</v>
      </c>
      <c r="BW43">
        <v>0.68089999999999995</v>
      </c>
      <c r="BX43">
        <v>764</v>
      </c>
      <c r="BY43">
        <v>8.4099999999999994E-2</v>
      </c>
      <c r="BZ43">
        <v>29.453577618222301</v>
      </c>
      <c r="CA43">
        <v>31.107968302883499</v>
      </c>
      <c r="CB43">
        <v>312.13643124620501</v>
      </c>
      <c r="CC43">
        <v>442.50375116607</v>
      </c>
      <c r="CD43">
        <v>1.83475452177435E-2</v>
      </c>
      <c r="CE43">
        <v>4.8118406328113402E-3</v>
      </c>
      <c r="CF43">
        <v>32.517241379310299</v>
      </c>
      <c r="CG43">
        <v>41.241379310344797</v>
      </c>
      <c r="CH43">
        <v>0.68945868945868904</v>
      </c>
      <c r="CI43">
        <v>0.56948051948051903</v>
      </c>
      <c r="CJ43">
        <v>0.6</v>
      </c>
      <c r="CK43">
        <v>0.74561403508771895</v>
      </c>
      <c r="CL43">
        <v>0.35802469135802401</v>
      </c>
      <c r="CM43">
        <v>0.68235294117647005</v>
      </c>
      <c r="CN43">
        <v>126.70647568667199</v>
      </c>
      <c r="CO43">
        <v>0.100011732331324</v>
      </c>
      <c r="CP43">
        <v>364175376640.50897</v>
      </c>
      <c r="CQ43" s="1">
        <v>2.0507403308122202E+17</v>
      </c>
      <c r="CR43">
        <v>0.39669151407425501</v>
      </c>
      <c r="CS43">
        <v>4.8247575592465196E-3</v>
      </c>
      <c r="CT43">
        <v>1.83532687523267E-2</v>
      </c>
      <c r="CU43">
        <v>0.50254785842170502</v>
      </c>
      <c r="CV43">
        <v>0.24380217476414801</v>
      </c>
      <c r="CW43">
        <v>2</v>
      </c>
      <c r="CX43">
        <v>2.6087860688084399E-2</v>
      </c>
      <c r="CY43">
        <v>2.6794147521667401E-2</v>
      </c>
      <c r="CZ43">
        <v>6.7230707146434407E-2</v>
      </c>
      <c r="DA43">
        <v>6.7230707075636401E-2</v>
      </c>
      <c r="DB43">
        <v>6.7417668636942304E-2</v>
      </c>
      <c r="DC43">
        <v>6.7417668564643804E-2</v>
      </c>
      <c r="DD43">
        <v>1.6463414634146301</v>
      </c>
      <c r="DE43">
        <v>2</v>
      </c>
      <c r="DF43">
        <v>1.32558139534883</v>
      </c>
      <c r="DG43">
        <v>2</v>
      </c>
      <c r="DH43">
        <v>14</v>
      </c>
      <c r="DI43">
        <v>143</v>
      </c>
      <c r="DJ43" t="s">
        <v>5</v>
      </c>
    </row>
    <row r="44" spans="1:114" x14ac:dyDescent="0.25">
      <c r="A44" t="s">
        <v>163</v>
      </c>
      <c r="B44">
        <v>297</v>
      </c>
      <c r="C44">
        <v>29</v>
      </c>
      <c r="D44">
        <v>9.7600000000000006E-2</v>
      </c>
      <c r="E44">
        <v>140</v>
      </c>
      <c r="F44">
        <v>0.47139999999999999</v>
      </c>
      <c r="G44">
        <v>597</v>
      </c>
      <c r="H44">
        <v>42</v>
      </c>
      <c r="I44">
        <v>7.0400000000000004E-2</v>
      </c>
      <c r="J44">
        <v>288</v>
      </c>
      <c r="K44">
        <v>0.4824</v>
      </c>
      <c r="L44">
        <v>894</v>
      </c>
      <c r="M44">
        <v>47</v>
      </c>
      <c r="N44">
        <v>0.15820000000000001</v>
      </c>
      <c r="O44">
        <v>11</v>
      </c>
      <c r="P44">
        <v>0.23400000000000001</v>
      </c>
      <c r="Q44">
        <v>24</v>
      </c>
      <c r="R44">
        <v>0.51060000000000005</v>
      </c>
      <c r="S44">
        <v>72</v>
      </c>
      <c r="T44">
        <v>0.1206</v>
      </c>
      <c r="U44">
        <v>9</v>
      </c>
      <c r="V44">
        <v>0.125</v>
      </c>
      <c r="W44">
        <v>36</v>
      </c>
      <c r="X44">
        <v>0.5</v>
      </c>
      <c r="Y44">
        <v>3</v>
      </c>
      <c r="Z44">
        <v>1.01E-2</v>
      </c>
      <c r="AA44">
        <v>3</v>
      </c>
      <c r="AB44">
        <v>1</v>
      </c>
      <c r="AC44">
        <v>3</v>
      </c>
      <c r="AD44">
        <v>1</v>
      </c>
      <c r="AE44">
        <v>2</v>
      </c>
      <c r="AF44">
        <v>3.3999999999999998E-3</v>
      </c>
      <c r="AG44">
        <v>2</v>
      </c>
      <c r="AH44">
        <v>1</v>
      </c>
      <c r="AI44">
        <v>2</v>
      </c>
      <c r="AJ44">
        <v>1</v>
      </c>
      <c r="AK44">
        <v>92</v>
      </c>
      <c r="AL44">
        <v>93</v>
      </c>
      <c r="AM44">
        <v>97</v>
      </c>
      <c r="AN44">
        <v>97</v>
      </c>
      <c r="AO44">
        <v>242</v>
      </c>
      <c r="AP44">
        <v>0.81479999999999997</v>
      </c>
      <c r="AQ44">
        <v>55</v>
      </c>
      <c r="AR44">
        <v>0.1852</v>
      </c>
      <c r="AS44">
        <v>485</v>
      </c>
      <c r="AT44">
        <v>0.81240000000000001</v>
      </c>
      <c r="AU44">
        <v>112</v>
      </c>
      <c r="AV44">
        <v>0.18759999999999999</v>
      </c>
      <c r="AW44">
        <v>1.3687</v>
      </c>
      <c r="AX44">
        <v>1.0451999999999999</v>
      </c>
      <c r="AY44">
        <v>240.34680134680099</v>
      </c>
      <c r="AZ44">
        <v>499.36180904522598</v>
      </c>
      <c r="BA44">
        <v>69383.842691788799</v>
      </c>
      <c r="BB44">
        <v>256548.03659840199</v>
      </c>
      <c r="BC44">
        <v>57</v>
      </c>
      <c r="BD44">
        <v>0.19189999999999999</v>
      </c>
      <c r="BE44">
        <v>73</v>
      </c>
      <c r="BF44">
        <v>0.12230000000000001</v>
      </c>
      <c r="BG44">
        <v>56</v>
      </c>
      <c r="BH44">
        <v>0.18859999999999999</v>
      </c>
      <c r="BI44">
        <v>70</v>
      </c>
      <c r="BJ44">
        <v>0.1173</v>
      </c>
      <c r="BK44">
        <v>0.29089999999999999</v>
      </c>
      <c r="BL44">
        <v>0.5847</v>
      </c>
      <c r="BM44">
        <v>0.87560000000000004</v>
      </c>
      <c r="BN44">
        <v>33</v>
      </c>
      <c r="BO44">
        <v>116</v>
      </c>
      <c r="BP44">
        <v>0.11</v>
      </c>
      <c r="BQ44">
        <v>0.19</v>
      </c>
      <c r="BR44">
        <v>205</v>
      </c>
      <c r="BS44">
        <v>0.69020000000000004</v>
      </c>
      <c r="BT44">
        <v>1</v>
      </c>
      <c r="BU44">
        <v>3.3999999999999998E-3</v>
      </c>
      <c r="BV44">
        <v>321</v>
      </c>
      <c r="BW44">
        <v>0.53769999999999996</v>
      </c>
      <c r="BX44">
        <v>26</v>
      </c>
      <c r="BY44">
        <v>4.36E-2</v>
      </c>
      <c r="BZ44">
        <v>20.010101010101</v>
      </c>
      <c r="CA44">
        <v>29.663316582914501</v>
      </c>
      <c r="CB44">
        <v>416.528517498214</v>
      </c>
      <c r="CC44">
        <v>900.26687878252096</v>
      </c>
      <c r="CD44">
        <v>1.3661729611422099E-4</v>
      </c>
      <c r="CE44" s="1">
        <v>1.9290123456790099E-5</v>
      </c>
      <c r="CF44">
        <v>47.909090909090899</v>
      </c>
      <c r="CG44">
        <v>55.3</v>
      </c>
      <c r="CH44">
        <v>0.98181818181818103</v>
      </c>
      <c r="CI44">
        <v>0.942105263157894</v>
      </c>
      <c r="CJ44">
        <v>0.53642384105960195</v>
      </c>
      <c r="CK44">
        <v>0.56666666666666599</v>
      </c>
      <c r="CL44">
        <v>0.13580246913580199</v>
      </c>
      <c r="CM44">
        <v>0.23529411764705799</v>
      </c>
      <c r="CN44">
        <v>94.940735860260006</v>
      </c>
      <c r="CO44">
        <v>3.5859466852096798E-3</v>
      </c>
      <c r="CP44">
        <v>88833694046.0168</v>
      </c>
      <c r="CQ44" s="1">
        <v>3.9164724685350896E+16</v>
      </c>
      <c r="CR44">
        <v>0.118912494308132</v>
      </c>
      <c r="CS44" s="1">
        <v>1.9290123456790099E-5</v>
      </c>
      <c r="CT44">
        <v>1.3661729611422099E-4</v>
      </c>
      <c r="CU44">
        <v>0.46288209606986802</v>
      </c>
      <c r="CV44">
        <v>0.52211585493676105</v>
      </c>
      <c r="CW44">
        <v>2</v>
      </c>
      <c r="CX44">
        <v>3.42287264966576E-3</v>
      </c>
      <c r="CY44">
        <v>3.4796678940172301E-3</v>
      </c>
      <c r="CZ44">
        <v>7.3473010126212396E-4</v>
      </c>
      <c r="DA44">
        <v>7.3473010139628997E-4</v>
      </c>
      <c r="DB44">
        <v>8.1987653032905702E-4</v>
      </c>
      <c r="DC44">
        <v>8.1987653036813503E-4</v>
      </c>
      <c r="DD44">
        <v>1.84146341463414</v>
      </c>
      <c r="DE44">
        <v>2</v>
      </c>
      <c r="DF44">
        <v>1.7441860465116199</v>
      </c>
      <c r="DG44">
        <v>2</v>
      </c>
      <c r="DH44">
        <v>2</v>
      </c>
      <c r="DI44">
        <v>8</v>
      </c>
      <c r="DJ44" t="s">
        <v>4</v>
      </c>
    </row>
    <row r="45" spans="1:114" x14ac:dyDescent="0.25">
      <c r="A45" t="s">
        <v>164</v>
      </c>
      <c r="B45">
        <v>1343</v>
      </c>
      <c r="C45">
        <v>271</v>
      </c>
      <c r="D45">
        <v>0.20180000000000001</v>
      </c>
      <c r="E45">
        <v>511</v>
      </c>
      <c r="F45">
        <v>0.3805</v>
      </c>
      <c r="G45">
        <v>5145</v>
      </c>
      <c r="H45">
        <v>491</v>
      </c>
      <c r="I45">
        <v>9.5399999999999999E-2</v>
      </c>
      <c r="J45">
        <v>3497</v>
      </c>
      <c r="K45">
        <v>0.67969999999999997</v>
      </c>
      <c r="L45">
        <v>6488</v>
      </c>
      <c r="M45">
        <v>16</v>
      </c>
      <c r="N45">
        <v>1.1900000000000001E-2</v>
      </c>
      <c r="O45">
        <v>14</v>
      </c>
      <c r="P45">
        <v>0.875</v>
      </c>
      <c r="Q45">
        <v>6</v>
      </c>
      <c r="R45">
        <v>0.375</v>
      </c>
      <c r="S45">
        <v>99</v>
      </c>
      <c r="T45">
        <v>1.9199999999999998E-2</v>
      </c>
      <c r="U45">
        <v>16</v>
      </c>
      <c r="V45">
        <v>0.16159999999999999</v>
      </c>
      <c r="W45">
        <v>63</v>
      </c>
      <c r="X45">
        <v>0.63639999999999997</v>
      </c>
      <c r="Y45">
        <v>11</v>
      </c>
      <c r="Z45">
        <v>8.2000000000000007E-3</v>
      </c>
      <c r="AA45">
        <v>11</v>
      </c>
      <c r="AB45">
        <v>1</v>
      </c>
      <c r="AC45">
        <v>7</v>
      </c>
      <c r="AD45">
        <v>0.63639999999999997</v>
      </c>
      <c r="AE45">
        <v>8</v>
      </c>
      <c r="AF45">
        <v>1.6000000000000001E-3</v>
      </c>
      <c r="AG45">
        <v>8</v>
      </c>
      <c r="AH45">
        <v>1</v>
      </c>
      <c r="AI45">
        <v>7</v>
      </c>
      <c r="AJ45">
        <v>0.875</v>
      </c>
      <c r="AK45">
        <v>17</v>
      </c>
      <c r="AL45">
        <v>9</v>
      </c>
      <c r="AM45">
        <v>48</v>
      </c>
      <c r="AN45">
        <v>45</v>
      </c>
      <c r="AO45">
        <v>953</v>
      </c>
      <c r="AP45">
        <v>0.70960000000000001</v>
      </c>
      <c r="AQ45">
        <v>390</v>
      </c>
      <c r="AR45">
        <v>0.29039999999999999</v>
      </c>
      <c r="AS45">
        <v>4687</v>
      </c>
      <c r="AT45">
        <v>0.91100000000000003</v>
      </c>
      <c r="AU45">
        <v>458</v>
      </c>
      <c r="AV45">
        <v>8.8999999999999996E-2</v>
      </c>
      <c r="AW45">
        <v>1.7556</v>
      </c>
      <c r="AX45">
        <v>1.0551999999999999</v>
      </c>
      <c r="AY45">
        <v>390.87416232315701</v>
      </c>
      <c r="AZ45">
        <v>3477.5090590298</v>
      </c>
      <c r="BA45">
        <v>158453.354976495</v>
      </c>
      <c r="BB45">
        <v>96071772.866321594</v>
      </c>
      <c r="BC45">
        <v>412</v>
      </c>
      <c r="BD45">
        <v>0.30680000000000002</v>
      </c>
      <c r="BE45">
        <v>1505</v>
      </c>
      <c r="BF45">
        <v>0.29249999999999998</v>
      </c>
      <c r="BG45">
        <v>52</v>
      </c>
      <c r="BH45">
        <v>3.8699999999999998E-2</v>
      </c>
      <c r="BI45">
        <v>63</v>
      </c>
      <c r="BJ45">
        <v>1.2200000000000001E-2</v>
      </c>
      <c r="BK45">
        <v>1.2876000000000001</v>
      </c>
      <c r="BL45">
        <v>4.9329000000000001</v>
      </c>
      <c r="BM45">
        <v>6.2205000000000004</v>
      </c>
      <c r="BN45">
        <v>402</v>
      </c>
      <c r="BO45">
        <v>845</v>
      </c>
      <c r="BP45">
        <v>0.3</v>
      </c>
      <c r="BQ45">
        <v>0.16</v>
      </c>
      <c r="BR45">
        <v>901</v>
      </c>
      <c r="BS45">
        <v>0.67090000000000005</v>
      </c>
      <c r="BT45">
        <v>84</v>
      </c>
      <c r="BU45">
        <v>6.25E-2</v>
      </c>
      <c r="BV45">
        <v>1228</v>
      </c>
      <c r="BW45">
        <v>0.2387</v>
      </c>
      <c r="BX45">
        <v>181</v>
      </c>
      <c r="BY45">
        <v>3.5200000000000002E-2</v>
      </c>
      <c r="BZ45">
        <v>23.865971705137699</v>
      </c>
      <c r="CA45">
        <v>38.254810495626799</v>
      </c>
      <c r="CB45">
        <v>260.01182048170199</v>
      </c>
      <c r="CC45">
        <v>593.75489668420403</v>
      </c>
      <c r="CD45">
        <v>4.42261422177314E-4</v>
      </c>
      <c r="CE45">
        <v>0</v>
      </c>
      <c r="CF45">
        <v>45.3</v>
      </c>
      <c r="CG45">
        <v>52.307692307692299</v>
      </c>
      <c r="CH45">
        <v>1</v>
      </c>
      <c r="CI45">
        <v>0.89855072463768104</v>
      </c>
      <c r="CJ45">
        <v>0.52258064516128999</v>
      </c>
      <c r="CK45">
        <v>0.58219178082191703</v>
      </c>
      <c r="CL45">
        <v>0.12345679012345601</v>
      </c>
      <c r="CM45">
        <v>0.30588235294117599</v>
      </c>
      <c r="CN45">
        <v>88.107720225262497</v>
      </c>
      <c r="CO45">
        <v>3.9910523570008898E-2</v>
      </c>
      <c r="CP45">
        <v>62785142279.727402</v>
      </c>
      <c r="CQ45" s="1">
        <v>6.0549814626867E+16</v>
      </c>
      <c r="CR45">
        <v>8.2792723650582697E-2</v>
      </c>
      <c r="CS45">
        <v>0</v>
      </c>
      <c r="CT45">
        <v>4.4226142217731503E-4</v>
      </c>
      <c r="CU45">
        <v>0.57175925925925897</v>
      </c>
      <c r="CV45">
        <v>0.41585919070949001</v>
      </c>
      <c r="CW45">
        <v>3</v>
      </c>
      <c r="CX45">
        <v>3.5460749691165199E-3</v>
      </c>
      <c r="CY45">
        <v>3.5453634830096802E-3</v>
      </c>
      <c r="CZ45">
        <v>6.03119047559411E-4</v>
      </c>
      <c r="DA45">
        <v>6.0311904789987997E-4</v>
      </c>
      <c r="DB45">
        <v>5.5646654404924395E-4</v>
      </c>
      <c r="DC45">
        <v>5.5646654423678697E-4</v>
      </c>
      <c r="DD45">
        <v>1.8902439024390201</v>
      </c>
      <c r="DE45">
        <v>3</v>
      </c>
      <c r="DF45">
        <v>1.69767441860465</v>
      </c>
      <c r="DG45">
        <v>2</v>
      </c>
      <c r="DH45">
        <v>1</v>
      </c>
      <c r="DI45">
        <v>10</v>
      </c>
      <c r="DJ45" t="s">
        <v>8</v>
      </c>
    </row>
    <row r="46" spans="1:114" x14ac:dyDescent="0.25">
      <c r="A46" t="s">
        <v>165</v>
      </c>
      <c r="B46">
        <v>277</v>
      </c>
      <c r="C46">
        <v>59</v>
      </c>
      <c r="D46">
        <v>0.21299999999999999</v>
      </c>
      <c r="E46">
        <v>133</v>
      </c>
      <c r="F46">
        <v>0.48010000000000003</v>
      </c>
      <c r="G46">
        <v>1561</v>
      </c>
      <c r="H46">
        <v>215</v>
      </c>
      <c r="I46">
        <v>0.13769999999999999</v>
      </c>
      <c r="J46">
        <v>1136</v>
      </c>
      <c r="K46">
        <v>0.72770000000000001</v>
      </c>
      <c r="L46">
        <v>1838</v>
      </c>
      <c r="M46">
        <v>16</v>
      </c>
      <c r="N46">
        <v>5.7799999999999997E-2</v>
      </c>
      <c r="O46">
        <v>12</v>
      </c>
      <c r="P46">
        <v>0.75</v>
      </c>
      <c r="Q46">
        <v>7</v>
      </c>
      <c r="R46">
        <v>0.4375</v>
      </c>
      <c r="S46">
        <v>120</v>
      </c>
      <c r="T46">
        <v>7.6899999999999996E-2</v>
      </c>
      <c r="U46">
        <v>16</v>
      </c>
      <c r="V46">
        <v>0.1333</v>
      </c>
      <c r="W46">
        <v>70</v>
      </c>
      <c r="X46">
        <v>0.58330000000000004</v>
      </c>
      <c r="Y46">
        <v>9</v>
      </c>
      <c r="Z46">
        <v>3.2500000000000001E-2</v>
      </c>
      <c r="AA46">
        <v>9</v>
      </c>
      <c r="AB46">
        <v>1</v>
      </c>
      <c r="AC46">
        <v>5</v>
      </c>
      <c r="AD46">
        <v>0.55559999999999998</v>
      </c>
      <c r="AE46">
        <v>8</v>
      </c>
      <c r="AF46">
        <v>5.1000000000000004E-3</v>
      </c>
      <c r="AG46">
        <v>6</v>
      </c>
      <c r="AH46">
        <v>0.75</v>
      </c>
      <c r="AI46">
        <v>7</v>
      </c>
      <c r="AJ46">
        <v>0.875</v>
      </c>
      <c r="AK46">
        <v>71</v>
      </c>
      <c r="AL46">
        <v>31</v>
      </c>
      <c r="AM46">
        <v>94</v>
      </c>
      <c r="AN46">
        <v>47</v>
      </c>
      <c r="AO46">
        <v>227</v>
      </c>
      <c r="AP46">
        <v>0.81950000000000001</v>
      </c>
      <c r="AQ46">
        <v>50</v>
      </c>
      <c r="AR46">
        <v>0.18049999999999999</v>
      </c>
      <c r="AS46">
        <v>1496</v>
      </c>
      <c r="AT46">
        <v>0.95840000000000003</v>
      </c>
      <c r="AU46">
        <v>65</v>
      </c>
      <c r="AV46">
        <v>4.1599999999999998E-2</v>
      </c>
      <c r="AW46">
        <v>1.4205000000000001</v>
      </c>
      <c r="AX46">
        <v>1.0169999999999999</v>
      </c>
      <c r="AY46">
        <v>247.29963898916901</v>
      </c>
      <c r="AZ46">
        <v>1100.44778987828</v>
      </c>
      <c r="BA46">
        <v>66372.996859075298</v>
      </c>
      <c r="BB46">
        <v>1092548.38692816</v>
      </c>
      <c r="BC46">
        <v>63</v>
      </c>
      <c r="BD46">
        <v>0.22739999999999999</v>
      </c>
      <c r="BE46">
        <v>587</v>
      </c>
      <c r="BF46">
        <v>0.376</v>
      </c>
      <c r="BG46">
        <v>37</v>
      </c>
      <c r="BH46">
        <v>0.1336</v>
      </c>
      <c r="BI46">
        <v>55</v>
      </c>
      <c r="BJ46">
        <v>3.5200000000000002E-2</v>
      </c>
      <c r="BK46">
        <v>0.71030000000000004</v>
      </c>
      <c r="BL46">
        <v>4.0026000000000002</v>
      </c>
      <c r="BM46">
        <v>4.7127999999999997</v>
      </c>
      <c r="BN46">
        <v>71</v>
      </c>
      <c r="BO46">
        <v>336</v>
      </c>
      <c r="BP46">
        <v>0.26</v>
      </c>
      <c r="BQ46">
        <v>0.22</v>
      </c>
      <c r="BR46">
        <v>180</v>
      </c>
      <c r="BS46">
        <v>0.64980000000000004</v>
      </c>
      <c r="BT46">
        <v>8</v>
      </c>
      <c r="BU46">
        <v>2.8899999999999999E-2</v>
      </c>
      <c r="BV46">
        <v>282</v>
      </c>
      <c r="BW46">
        <v>0.1807</v>
      </c>
      <c r="BX46">
        <v>37</v>
      </c>
      <c r="BY46">
        <v>2.3699999999999999E-2</v>
      </c>
      <c r="BZ46">
        <v>25.353790613718399</v>
      </c>
      <c r="CA46">
        <v>45.577834721332401</v>
      </c>
      <c r="CB46">
        <v>377.69432678648201</v>
      </c>
      <c r="CC46">
        <v>609.62638890541598</v>
      </c>
      <c r="CD46">
        <v>2.6717974499913301E-4</v>
      </c>
      <c r="CE46" s="1">
        <v>1.46972369194591E-5</v>
      </c>
      <c r="CF46">
        <v>49.1</v>
      </c>
      <c r="CG46">
        <v>52.566666666666599</v>
      </c>
      <c r="CH46">
        <v>0.97777777777777697</v>
      </c>
      <c r="CI46">
        <v>0.93915343915343896</v>
      </c>
      <c r="CJ46">
        <v>0.52941176470588203</v>
      </c>
      <c r="CK46">
        <v>0.59859154929577396</v>
      </c>
      <c r="CL46">
        <v>0.12345679012345601</v>
      </c>
      <c r="CM46">
        <v>0.35294117647058798</v>
      </c>
      <c r="CN46">
        <v>87.422798298378694</v>
      </c>
      <c r="CO46">
        <v>3.8496060026684E-3</v>
      </c>
      <c r="CP46">
        <v>74329491312.342804</v>
      </c>
      <c r="CQ46" s="1">
        <v>8.3159406222063008E+16</v>
      </c>
      <c r="CR46">
        <v>0.100731985297668</v>
      </c>
      <c r="CS46" s="1">
        <v>1.46972369194591E-5</v>
      </c>
      <c r="CT46">
        <v>2.6717974499913301E-4</v>
      </c>
      <c r="CU46">
        <v>0.50536552649228705</v>
      </c>
      <c r="CV46">
        <v>0.409348112549414</v>
      </c>
      <c r="CW46">
        <v>3</v>
      </c>
      <c r="CX46">
        <v>3.1335654520321301E-3</v>
      </c>
      <c r="CY46">
        <v>3.3013246972638799E-3</v>
      </c>
      <c r="CZ46">
        <v>4.4269112933660598E-4</v>
      </c>
      <c r="DA46">
        <v>4.4269112952568097E-4</v>
      </c>
      <c r="DB46">
        <v>4.6592790857767001E-4</v>
      </c>
      <c r="DC46">
        <v>4.6592790877494E-4</v>
      </c>
      <c r="DD46">
        <v>1.8658536585365799</v>
      </c>
      <c r="DE46">
        <v>3</v>
      </c>
      <c r="DF46">
        <v>1.65116279069767</v>
      </c>
      <c r="DG46">
        <v>2</v>
      </c>
      <c r="DH46">
        <v>2</v>
      </c>
      <c r="DI46">
        <v>22</v>
      </c>
      <c r="DJ46" t="s">
        <v>4</v>
      </c>
    </row>
    <row r="47" spans="1:114" x14ac:dyDescent="0.25">
      <c r="A47" t="s">
        <v>166</v>
      </c>
      <c r="B47">
        <v>10461</v>
      </c>
      <c r="C47">
        <v>217</v>
      </c>
      <c r="D47">
        <v>2.07E-2</v>
      </c>
      <c r="E47">
        <v>1323</v>
      </c>
      <c r="F47">
        <v>0.1265</v>
      </c>
      <c r="G47">
        <v>2748</v>
      </c>
      <c r="H47">
        <v>171</v>
      </c>
      <c r="I47">
        <v>6.2199999999999998E-2</v>
      </c>
      <c r="J47">
        <v>1503</v>
      </c>
      <c r="K47">
        <v>0.54690000000000005</v>
      </c>
      <c r="L47">
        <v>13209</v>
      </c>
      <c r="M47">
        <v>24</v>
      </c>
      <c r="N47">
        <v>2.3E-3</v>
      </c>
      <c r="O47">
        <v>17</v>
      </c>
      <c r="P47">
        <v>0.70830000000000004</v>
      </c>
      <c r="Q47">
        <v>13</v>
      </c>
      <c r="R47">
        <v>0.54169999999999996</v>
      </c>
      <c r="S47">
        <v>753</v>
      </c>
      <c r="T47">
        <v>0.27400000000000002</v>
      </c>
      <c r="U47">
        <v>33</v>
      </c>
      <c r="V47">
        <v>4.3799999999999999E-2</v>
      </c>
      <c r="W47">
        <v>505</v>
      </c>
      <c r="X47">
        <v>0.67069999999999996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87</v>
      </c>
      <c r="AL47">
        <v>91</v>
      </c>
      <c r="AM47">
        <v>98</v>
      </c>
      <c r="AN47">
        <v>98</v>
      </c>
      <c r="AO47">
        <v>9685</v>
      </c>
      <c r="AP47">
        <v>0.92579999999999996</v>
      </c>
      <c r="AQ47">
        <v>776</v>
      </c>
      <c r="AR47">
        <v>7.4200000000000002E-2</v>
      </c>
      <c r="AS47">
        <v>2042</v>
      </c>
      <c r="AT47">
        <v>0.74309999999999998</v>
      </c>
      <c r="AU47">
        <v>706</v>
      </c>
      <c r="AV47">
        <v>0.25690000000000002</v>
      </c>
      <c r="AW47">
        <v>6.0784000000000002</v>
      </c>
      <c r="AX47">
        <v>1.2378</v>
      </c>
      <c r="AY47">
        <v>1031.87649364305</v>
      </c>
      <c r="AZ47">
        <v>325.522561863173</v>
      </c>
      <c r="BA47">
        <v>355771.45439535897</v>
      </c>
      <c r="BB47">
        <v>173914.95473113601</v>
      </c>
      <c r="BC47">
        <v>402</v>
      </c>
      <c r="BD47">
        <v>3.8399999999999997E-2</v>
      </c>
      <c r="BE47">
        <v>276</v>
      </c>
      <c r="BF47">
        <v>0.1004</v>
      </c>
      <c r="BG47">
        <v>373</v>
      </c>
      <c r="BH47">
        <v>3.5700000000000003E-2</v>
      </c>
      <c r="BI47">
        <v>249</v>
      </c>
      <c r="BJ47">
        <v>9.06E-2</v>
      </c>
      <c r="BK47">
        <v>13.092599999999999</v>
      </c>
      <c r="BL47">
        <v>3.4392999999999998</v>
      </c>
      <c r="BM47">
        <v>16.5319</v>
      </c>
      <c r="BN47">
        <v>8142</v>
      </c>
      <c r="BO47">
        <v>1115</v>
      </c>
      <c r="BP47">
        <v>0.78</v>
      </c>
      <c r="BQ47">
        <v>0.41</v>
      </c>
      <c r="BR47">
        <v>1085</v>
      </c>
      <c r="BS47">
        <v>0.1037</v>
      </c>
      <c r="BT47">
        <v>232</v>
      </c>
      <c r="BU47">
        <v>2.2200000000000001E-2</v>
      </c>
      <c r="BV47">
        <v>1716</v>
      </c>
      <c r="BW47">
        <v>0.62450000000000006</v>
      </c>
      <c r="BX47">
        <v>226</v>
      </c>
      <c r="BY47">
        <v>8.2199999999999995E-2</v>
      </c>
      <c r="BZ47">
        <v>75.379218047987706</v>
      </c>
      <c r="CA47">
        <v>33.414119359534197</v>
      </c>
      <c r="CB47">
        <v>1052.63843246379</v>
      </c>
      <c r="CC47">
        <v>575.07159103669801</v>
      </c>
      <c r="CD47">
        <v>4.9741175190677701E-2</v>
      </c>
      <c r="CE47">
        <v>0.21993839709861099</v>
      </c>
      <c r="CF47">
        <v>20.972602739726</v>
      </c>
      <c r="CG47">
        <v>36.571428571428498</v>
      </c>
      <c r="CH47">
        <v>0.25513078470824901</v>
      </c>
      <c r="CI47">
        <v>0.43927927927927901</v>
      </c>
      <c r="CJ47">
        <v>0.89010989010988995</v>
      </c>
      <c r="CK47">
        <v>0.89473684210526305</v>
      </c>
      <c r="CL47">
        <v>0.90123456790123402</v>
      </c>
      <c r="CM47">
        <v>0.90588235294117603</v>
      </c>
      <c r="CN47">
        <v>127.56147199575599</v>
      </c>
      <c r="CO47">
        <v>0.282857596091873</v>
      </c>
      <c r="CP47">
        <v>1078004981618.52</v>
      </c>
      <c r="CQ47" s="1">
        <v>2.9665762771098701E+17</v>
      </c>
      <c r="CR47">
        <v>0.82943922539034398</v>
      </c>
      <c r="CS47">
        <v>0.21985577449513299</v>
      </c>
      <c r="CT47">
        <v>4.9732122996989203E-2</v>
      </c>
      <c r="CU47">
        <v>0.226944780990427</v>
      </c>
      <c r="CV47">
        <v>0.19861910323864199</v>
      </c>
      <c r="CW47">
        <v>2</v>
      </c>
      <c r="CX47">
        <v>4.6704893271228697E-2</v>
      </c>
      <c r="CY47">
        <v>4.1482430204520498E-2</v>
      </c>
      <c r="CZ47">
        <v>1.4633762703977499E-2</v>
      </c>
      <c r="DA47">
        <v>1.4633762712813201E-2</v>
      </c>
      <c r="DB47">
        <v>1.45994759566535E-2</v>
      </c>
      <c r="DC47">
        <v>1.4599475965658699E-2</v>
      </c>
      <c r="DD47">
        <v>1.1097560975609699</v>
      </c>
      <c r="DE47">
        <v>2</v>
      </c>
      <c r="DF47">
        <v>1.1046511627906901</v>
      </c>
      <c r="DG47">
        <v>2</v>
      </c>
      <c r="DH47">
        <v>133</v>
      </c>
      <c r="DI47">
        <v>263</v>
      </c>
      <c r="DJ47" t="s">
        <v>5</v>
      </c>
    </row>
    <row r="48" spans="1:114" x14ac:dyDescent="0.25">
      <c r="A48" t="s">
        <v>167</v>
      </c>
      <c r="B48">
        <v>705</v>
      </c>
      <c r="C48">
        <v>57</v>
      </c>
      <c r="D48">
        <v>8.09E-2</v>
      </c>
      <c r="E48">
        <v>190</v>
      </c>
      <c r="F48">
        <v>0.26950000000000002</v>
      </c>
      <c r="G48">
        <v>1046</v>
      </c>
      <c r="H48">
        <v>76</v>
      </c>
      <c r="I48">
        <v>7.2700000000000001E-2</v>
      </c>
      <c r="J48">
        <v>506</v>
      </c>
      <c r="K48">
        <v>0.48370000000000002</v>
      </c>
      <c r="L48">
        <v>1751</v>
      </c>
      <c r="M48">
        <v>70</v>
      </c>
      <c r="N48">
        <v>9.9299999999999999E-2</v>
      </c>
      <c r="O48">
        <v>28</v>
      </c>
      <c r="P48">
        <v>0.4</v>
      </c>
      <c r="Q48">
        <v>22</v>
      </c>
      <c r="R48">
        <v>0.31430000000000002</v>
      </c>
      <c r="S48">
        <v>240</v>
      </c>
      <c r="T48">
        <v>0.22939999999999999</v>
      </c>
      <c r="U48">
        <v>20</v>
      </c>
      <c r="V48">
        <v>8.3299999999999999E-2</v>
      </c>
      <c r="W48">
        <v>148</v>
      </c>
      <c r="X48">
        <v>0.61670000000000003</v>
      </c>
      <c r="Y48">
        <v>6</v>
      </c>
      <c r="Z48">
        <v>8.5000000000000006E-3</v>
      </c>
      <c r="AA48">
        <v>6</v>
      </c>
      <c r="AB48">
        <v>1</v>
      </c>
      <c r="AC48">
        <v>2</v>
      </c>
      <c r="AD48">
        <v>0.33329999999999999</v>
      </c>
      <c r="AE48">
        <v>10</v>
      </c>
      <c r="AF48">
        <v>9.5999999999999992E-3</v>
      </c>
      <c r="AG48">
        <v>7</v>
      </c>
      <c r="AH48">
        <v>0.7</v>
      </c>
      <c r="AI48">
        <v>7</v>
      </c>
      <c r="AJ48">
        <v>0.7</v>
      </c>
      <c r="AK48">
        <v>91</v>
      </c>
      <c r="AL48">
        <v>90</v>
      </c>
      <c r="AM48">
        <v>93</v>
      </c>
      <c r="AN48">
        <v>94</v>
      </c>
      <c r="AO48">
        <v>475</v>
      </c>
      <c r="AP48">
        <v>0.67379999999999995</v>
      </c>
      <c r="AQ48">
        <v>230</v>
      </c>
      <c r="AR48">
        <v>0.32619999999999999</v>
      </c>
      <c r="AS48">
        <v>699</v>
      </c>
      <c r="AT48">
        <v>0.66830000000000001</v>
      </c>
      <c r="AU48">
        <v>347</v>
      </c>
      <c r="AV48">
        <v>0.33169999999999999</v>
      </c>
      <c r="AW48">
        <v>2.6208</v>
      </c>
      <c r="AX48">
        <v>1.6855</v>
      </c>
      <c r="AY48">
        <v>404.39432624113402</v>
      </c>
      <c r="AZ48">
        <v>495.04971319311602</v>
      </c>
      <c r="BA48">
        <v>202603.68847844601</v>
      </c>
      <c r="BB48">
        <v>340973.42200278502</v>
      </c>
      <c r="BC48">
        <v>46</v>
      </c>
      <c r="BD48">
        <v>6.5199999999999994E-2</v>
      </c>
      <c r="BE48">
        <v>101</v>
      </c>
      <c r="BF48">
        <v>9.6600000000000005E-2</v>
      </c>
      <c r="BG48">
        <v>41</v>
      </c>
      <c r="BH48">
        <v>5.8200000000000002E-2</v>
      </c>
      <c r="BI48">
        <v>97</v>
      </c>
      <c r="BJ48">
        <v>9.2700000000000005E-2</v>
      </c>
      <c r="BK48">
        <v>2.82</v>
      </c>
      <c r="BL48">
        <v>4.1840000000000002</v>
      </c>
      <c r="BM48">
        <v>7.0039999999999996</v>
      </c>
      <c r="BN48">
        <v>125</v>
      </c>
      <c r="BO48">
        <v>387</v>
      </c>
      <c r="BP48">
        <v>0.18</v>
      </c>
      <c r="BQ48">
        <v>0.37</v>
      </c>
      <c r="BR48">
        <v>520</v>
      </c>
      <c r="BS48">
        <v>0.73760000000000003</v>
      </c>
      <c r="BT48">
        <v>29</v>
      </c>
      <c r="BU48">
        <v>4.1099999999999998E-2</v>
      </c>
      <c r="BV48">
        <v>588</v>
      </c>
      <c r="BW48">
        <v>0.56210000000000004</v>
      </c>
      <c r="BX48">
        <v>77</v>
      </c>
      <c r="BY48">
        <v>7.3599999999999999E-2</v>
      </c>
      <c r="BZ48">
        <v>35.2921985815602</v>
      </c>
      <c r="CA48">
        <v>39.578393881453103</v>
      </c>
      <c r="CB48">
        <v>410.99830793219701</v>
      </c>
      <c r="CC48">
        <v>995.28018327124198</v>
      </c>
      <c r="CD48">
        <v>9.6847287167538699E-4</v>
      </c>
      <c r="CE48">
        <v>1.4079145529427299E-3</v>
      </c>
      <c r="CF48">
        <v>39.6</v>
      </c>
      <c r="CG48">
        <v>50.848484848484802</v>
      </c>
      <c r="CH48">
        <v>0.81578947368420995</v>
      </c>
      <c r="CI48">
        <v>0.87096774193548299</v>
      </c>
      <c r="CJ48">
        <v>0.57042253521126696</v>
      </c>
      <c r="CK48">
        <v>0.611510791366906</v>
      </c>
      <c r="CL48">
        <v>0.24691358024691301</v>
      </c>
      <c r="CM48">
        <v>0.38823529411764701</v>
      </c>
      <c r="CN48">
        <v>110.772559274437</v>
      </c>
      <c r="CO48">
        <v>9.8893745251491891E-3</v>
      </c>
      <c r="CP48">
        <v>233472689247.23401</v>
      </c>
      <c r="CQ48" s="1">
        <v>9.40947336160136E+16</v>
      </c>
      <c r="CR48">
        <v>0.28302387742408602</v>
      </c>
      <c r="CS48">
        <v>1.42720467639952E-3</v>
      </c>
      <c r="CT48">
        <v>9.6847287167538699E-4</v>
      </c>
      <c r="CU48">
        <v>0.38755458515283803</v>
      </c>
      <c r="CV48">
        <v>0.38503214155182403</v>
      </c>
      <c r="CW48">
        <v>2</v>
      </c>
      <c r="CX48">
        <v>5.0685566617589698E-3</v>
      </c>
      <c r="CY48">
        <v>4.6909937972237298E-3</v>
      </c>
      <c r="CZ48">
        <v>2.9380816430727799E-3</v>
      </c>
      <c r="DA48">
        <v>2.9380816425567998E-3</v>
      </c>
      <c r="DB48">
        <v>2.8092227844692002E-3</v>
      </c>
      <c r="DC48">
        <v>2.80922278395635E-3</v>
      </c>
      <c r="DD48">
        <v>1.73170731707317</v>
      </c>
      <c r="DE48">
        <v>2</v>
      </c>
      <c r="DF48">
        <v>1.6162790697674401</v>
      </c>
      <c r="DG48">
        <v>2</v>
      </c>
      <c r="DH48">
        <v>10</v>
      </c>
      <c r="DI48">
        <v>21</v>
      </c>
      <c r="DJ48" t="s">
        <v>8</v>
      </c>
    </row>
    <row r="49" spans="1:114" x14ac:dyDescent="0.25">
      <c r="A49" t="s">
        <v>168</v>
      </c>
      <c r="B49">
        <v>1153</v>
      </c>
      <c r="C49">
        <v>70</v>
      </c>
      <c r="D49">
        <v>6.0699999999999997E-2</v>
      </c>
      <c r="E49">
        <v>333</v>
      </c>
      <c r="F49">
        <v>0.2888</v>
      </c>
      <c r="G49">
        <v>1050</v>
      </c>
      <c r="H49">
        <v>79</v>
      </c>
      <c r="I49">
        <v>7.5200000000000003E-2</v>
      </c>
      <c r="J49">
        <v>508</v>
      </c>
      <c r="K49">
        <v>0.48380000000000001</v>
      </c>
      <c r="L49">
        <v>2203</v>
      </c>
      <c r="M49">
        <v>31</v>
      </c>
      <c r="N49">
        <v>2.69E-2</v>
      </c>
      <c r="O49">
        <v>13</v>
      </c>
      <c r="P49">
        <v>0.4194</v>
      </c>
      <c r="Q49">
        <v>16</v>
      </c>
      <c r="R49">
        <v>0.5161</v>
      </c>
      <c r="S49">
        <v>214</v>
      </c>
      <c r="T49">
        <v>0.20380000000000001</v>
      </c>
      <c r="U49">
        <v>19</v>
      </c>
      <c r="V49">
        <v>8.8800000000000004E-2</v>
      </c>
      <c r="W49">
        <v>103</v>
      </c>
      <c r="X49">
        <v>0.48130000000000001</v>
      </c>
      <c r="Y49">
        <v>14</v>
      </c>
      <c r="Z49">
        <v>1.21E-2</v>
      </c>
      <c r="AA49">
        <v>14</v>
      </c>
      <c r="AB49">
        <v>1</v>
      </c>
      <c r="AC49">
        <v>7</v>
      </c>
      <c r="AD49">
        <v>0.5</v>
      </c>
      <c r="AE49">
        <v>9</v>
      </c>
      <c r="AF49">
        <v>8.6E-3</v>
      </c>
      <c r="AG49">
        <v>9</v>
      </c>
      <c r="AH49">
        <v>1</v>
      </c>
      <c r="AI49">
        <v>9</v>
      </c>
      <c r="AJ49">
        <v>1</v>
      </c>
      <c r="AK49">
        <v>84</v>
      </c>
      <c r="AL49">
        <v>93</v>
      </c>
      <c r="AM49">
        <v>94</v>
      </c>
      <c r="AN49">
        <v>96</v>
      </c>
      <c r="AO49">
        <v>1010</v>
      </c>
      <c r="AP49">
        <v>0.876</v>
      </c>
      <c r="AQ49">
        <v>143</v>
      </c>
      <c r="AR49">
        <v>0.124</v>
      </c>
      <c r="AS49">
        <v>866</v>
      </c>
      <c r="AT49">
        <v>0.82479999999999998</v>
      </c>
      <c r="AU49">
        <v>184</v>
      </c>
      <c r="AV49">
        <v>0.17519999999999999</v>
      </c>
      <c r="AW49">
        <v>1.9217</v>
      </c>
      <c r="AX49">
        <v>1.0938000000000001</v>
      </c>
      <c r="AY49">
        <v>486.23764093668598</v>
      </c>
      <c r="AZ49">
        <v>386.79523809523801</v>
      </c>
      <c r="BA49">
        <v>520078.10831429501</v>
      </c>
      <c r="BB49">
        <v>234701.385691609</v>
      </c>
      <c r="BC49">
        <v>323</v>
      </c>
      <c r="BD49">
        <v>0.28010000000000002</v>
      </c>
      <c r="BE49">
        <v>182</v>
      </c>
      <c r="BF49">
        <v>0.17330000000000001</v>
      </c>
      <c r="BG49">
        <v>254</v>
      </c>
      <c r="BH49">
        <v>0.2203</v>
      </c>
      <c r="BI49">
        <v>170</v>
      </c>
      <c r="BJ49">
        <v>0.16189999999999999</v>
      </c>
      <c r="BK49">
        <v>1.1599999999999999</v>
      </c>
      <c r="BL49">
        <v>1.0563</v>
      </c>
      <c r="BM49">
        <v>2.2162999999999999</v>
      </c>
      <c r="BN49">
        <v>57</v>
      </c>
      <c r="BO49">
        <v>289</v>
      </c>
      <c r="BP49">
        <v>0.05</v>
      </c>
      <c r="BQ49">
        <v>0.28000000000000003</v>
      </c>
      <c r="BR49">
        <v>511</v>
      </c>
      <c r="BS49">
        <v>0.44319999999999998</v>
      </c>
      <c r="BT49">
        <v>29</v>
      </c>
      <c r="BU49">
        <v>2.52E-2</v>
      </c>
      <c r="BV49">
        <v>721</v>
      </c>
      <c r="BW49">
        <v>0.68669999999999998</v>
      </c>
      <c r="BX49">
        <v>37</v>
      </c>
      <c r="BY49">
        <v>3.5200000000000002E-2</v>
      </c>
      <c r="BZ49">
        <v>20.652211621856001</v>
      </c>
      <c r="CA49">
        <v>25.017142857142801</v>
      </c>
      <c r="CB49">
        <v>195.71685764125101</v>
      </c>
      <c r="CC49">
        <v>595.25875374149598</v>
      </c>
      <c r="CD49">
        <v>3.8339531411464298E-3</v>
      </c>
      <c r="CE49">
        <v>6.3379490739729196E-3</v>
      </c>
      <c r="CF49">
        <v>35.210526315789402</v>
      </c>
      <c r="CG49">
        <v>45.404761904761898</v>
      </c>
      <c r="CH49">
        <v>0.67836257309941494</v>
      </c>
      <c r="CI49">
        <v>0.71794871794871795</v>
      </c>
      <c r="CJ49">
        <v>0.56643356643356602</v>
      </c>
      <c r="CK49">
        <v>0.65384615384615297</v>
      </c>
      <c r="CL49">
        <v>0.234567901234567</v>
      </c>
      <c r="CM49">
        <v>0.494117647058823</v>
      </c>
      <c r="CN49">
        <v>113.50716042375601</v>
      </c>
      <c r="CO49">
        <v>2.2849330766526899E-2</v>
      </c>
      <c r="CP49">
        <v>157611837836.88199</v>
      </c>
      <c r="CQ49" s="1">
        <v>1.2516904115425299E+17</v>
      </c>
      <c r="CR49">
        <v>0.207060094851404</v>
      </c>
      <c r="CS49">
        <v>6.4968282364002202E-3</v>
      </c>
      <c r="CT49">
        <v>3.83560146796987E-3</v>
      </c>
      <c r="CU49">
        <v>0.38019825918762001</v>
      </c>
      <c r="CV49">
        <v>0.27304286057995197</v>
      </c>
      <c r="CW49">
        <v>2</v>
      </c>
      <c r="CX49">
        <v>6.88726071277917E-3</v>
      </c>
      <c r="CY49">
        <v>6.7002291542619897E-3</v>
      </c>
      <c r="CZ49">
        <v>1.94812909792885E-3</v>
      </c>
      <c r="DA49">
        <v>1.9481290981888499E-3</v>
      </c>
      <c r="DB49">
        <v>1.9929802497583799E-3</v>
      </c>
      <c r="DC49">
        <v>1.9929802500708699E-3</v>
      </c>
      <c r="DD49">
        <v>1.74390243902439</v>
      </c>
      <c r="DE49">
        <v>2</v>
      </c>
      <c r="DF49">
        <v>1.51162790697674</v>
      </c>
      <c r="DG49">
        <v>2</v>
      </c>
      <c r="DH49">
        <v>8</v>
      </c>
      <c r="DI49">
        <v>93</v>
      </c>
      <c r="DJ49" t="s">
        <v>4</v>
      </c>
    </row>
    <row r="50" spans="1:114" x14ac:dyDescent="0.25">
      <c r="A50" t="s">
        <v>169</v>
      </c>
      <c r="B50">
        <v>1028</v>
      </c>
      <c r="C50">
        <v>106</v>
      </c>
      <c r="D50">
        <v>0.1031</v>
      </c>
      <c r="E50">
        <v>232</v>
      </c>
      <c r="F50">
        <v>0.22570000000000001</v>
      </c>
      <c r="G50">
        <v>904</v>
      </c>
      <c r="H50">
        <v>68</v>
      </c>
      <c r="I50">
        <v>7.5200000000000003E-2</v>
      </c>
      <c r="J50">
        <v>479</v>
      </c>
      <c r="K50">
        <v>0.52990000000000004</v>
      </c>
      <c r="L50">
        <v>1932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</v>
      </c>
      <c r="T50">
        <v>4.4000000000000003E-3</v>
      </c>
      <c r="U50">
        <v>2</v>
      </c>
      <c r="V50">
        <v>0.5</v>
      </c>
      <c r="W50">
        <v>3</v>
      </c>
      <c r="X50">
        <v>0.75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86</v>
      </c>
      <c r="AL50">
        <v>82</v>
      </c>
      <c r="AM50">
        <v>99</v>
      </c>
      <c r="AN50">
        <v>99</v>
      </c>
      <c r="AO50">
        <v>663</v>
      </c>
      <c r="AP50">
        <v>0.64490000000000003</v>
      </c>
      <c r="AQ50">
        <v>365</v>
      </c>
      <c r="AR50">
        <v>0.35510000000000003</v>
      </c>
      <c r="AS50">
        <v>552</v>
      </c>
      <c r="AT50">
        <v>0.61060000000000003</v>
      </c>
      <c r="AU50">
        <v>352</v>
      </c>
      <c r="AV50">
        <v>0.38940000000000002</v>
      </c>
      <c r="AW50">
        <v>2.6495000000000002</v>
      </c>
      <c r="AX50">
        <v>1.8728</v>
      </c>
      <c r="AY50">
        <v>332.21011673151702</v>
      </c>
      <c r="AZ50">
        <v>454.278761061946</v>
      </c>
      <c r="BA50">
        <v>84351.486979363806</v>
      </c>
      <c r="BB50">
        <v>264831.13689403998</v>
      </c>
      <c r="BC50">
        <v>76</v>
      </c>
      <c r="BD50">
        <v>7.3899999999999993E-2</v>
      </c>
      <c r="BE50">
        <v>156</v>
      </c>
      <c r="BF50">
        <v>0.1726</v>
      </c>
      <c r="BG50">
        <v>58</v>
      </c>
      <c r="BH50">
        <v>5.6399999999999999E-2</v>
      </c>
      <c r="BI50">
        <v>146</v>
      </c>
      <c r="BJ50">
        <v>0.1615</v>
      </c>
      <c r="BK50">
        <v>1.1857</v>
      </c>
      <c r="BL50">
        <v>1.0427</v>
      </c>
      <c r="BM50">
        <v>2.2284000000000002</v>
      </c>
      <c r="BN50">
        <v>236</v>
      </c>
      <c r="BO50">
        <v>438</v>
      </c>
      <c r="BP50">
        <v>0.23</v>
      </c>
      <c r="BQ50">
        <v>0.48</v>
      </c>
      <c r="BR50">
        <v>539</v>
      </c>
      <c r="BS50">
        <v>0.52429999999999999</v>
      </c>
      <c r="BT50">
        <v>78</v>
      </c>
      <c r="BU50">
        <v>7.5899999999999995E-2</v>
      </c>
      <c r="BV50">
        <v>581</v>
      </c>
      <c r="BW50">
        <v>0.64270000000000005</v>
      </c>
      <c r="BX50">
        <v>108</v>
      </c>
      <c r="BY50">
        <v>0.1195</v>
      </c>
      <c r="BZ50">
        <v>20.786964980544699</v>
      </c>
      <c r="CA50">
        <v>27.424778761061901</v>
      </c>
      <c r="CB50">
        <v>157.01784565246999</v>
      </c>
      <c r="CC50">
        <v>395.62487273866299</v>
      </c>
      <c r="CD50">
        <v>3.3046787410791201E-3</v>
      </c>
      <c r="CE50" s="1">
        <v>3.3587509077705103E-5</v>
      </c>
      <c r="CF50">
        <v>45.454545454545404</v>
      </c>
      <c r="CG50">
        <v>46.2</v>
      </c>
      <c r="CH50">
        <v>0.96363636363636296</v>
      </c>
      <c r="CI50">
        <v>0.67586206896551704</v>
      </c>
      <c r="CJ50">
        <v>0.52258064516128999</v>
      </c>
      <c r="CK50">
        <v>0.60714285714285698</v>
      </c>
      <c r="CL50">
        <v>0.13580246913580199</v>
      </c>
      <c r="CM50">
        <v>0.35294117647058798</v>
      </c>
      <c r="CN50">
        <v>113.531000840774</v>
      </c>
      <c r="CO50">
        <v>5.1702772591829503E-3</v>
      </c>
      <c r="CP50">
        <v>88165962314.128601</v>
      </c>
      <c r="CQ50" s="1">
        <v>6.5218240139615104E+16</v>
      </c>
      <c r="CR50">
        <v>0.11609131813885799</v>
      </c>
      <c r="CS50" s="1">
        <v>3.3587509077705103E-5</v>
      </c>
      <c r="CT50">
        <v>3.33493184546204E-3</v>
      </c>
      <c r="CU50">
        <v>0.34656674093579098</v>
      </c>
      <c r="CV50">
        <v>0.31945023993323601</v>
      </c>
      <c r="CW50">
        <v>3</v>
      </c>
      <c r="CX50">
        <v>5.1465615741210198E-3</v>
      </c>
      <c r="CY50">
        <v>5.2684135940734202E-3</v>
      </c>
      <c r="CZ50">
        <v>6.4115756218167102E-3</v>
      </c>
      <c r="DA50">
        <v>6.4115756198097097E-3</v>
      </c>
      <c r="DB50">
        <v>6.07855944818665E-3</v>
      </c>
      <c r="DC50">
        <v>6.0785594457164298E-3</v>
      </c>
      <c r="DD50">
        <v>1.8902439024390201</v>
      </c>
      <c r="DE50">
        <v>3</v>
      </c>
      <c r="DF50">
        <v>1.6279069767441801</v>
      </c>
      <c r="DG50">
        <v>2</v>
      </c>
      <c r="DH50">
        <v>2</v>
      </c>
      <c r="DI50">
        <v>44</v>
      </c>
      <c r="DJ50" t="s">
        <v>5</v>
      </c>
    </row>
    <row r="51" spans="1:114" x14ac:dyDescent="0.25">
      <c r="A51" t="s">
        <v>170</v>
      </c>
      <c r="B51">
        <v>7149</v>
      </c>
      <c r="C51">
        <v>455</v>
      </c>
      <c r="D51">
        <v>6.3600000000000004E-2</v>
      </c>
      <c r="E51">
        <v>1470</v>
      </c>
      <c r="F51">
        <v>0.2056</v>
      </c>
      <c r="G51">
        <v>7309</v>
      </c>
      <c r="H51">
        <v>418</v>
      </c>
      <c r="I51">
        <v>5.7200000000000001E-2</v>
      </c>
      <c r="J51">
        <v>3377</v>
      </c>
      <c r="K51">
        <v>0.46200000000000002</v>
      </c>
      <c r="L51">
        <v>14458</v>
      </c>
      <c r="M51">
        <v>3493</v>
      </c>
      <c r="N51">
        <v>0.48859999999999998</v>
      </c>
      <c r="O51">
        <v>280</v>
      </c>
      <c r="P51">
        <v>8.0199999999999994E-2</v>
      </c>
      <c r="Q51">
        <v>765</v>
      </c>
      <c r="R51">
        <v>0.219</v>
      </c>
      <c r="S51">
        <v>1495</v>
      </c>
      <c r="T51">
        <v>0.20449999999999999</v>
      </c>
      <c r="U51">
        <v>82</v>
      </c>
      <c r="V51">
        <v>5.4800000000000001E-2</v>
      </c>
      <c r="W51">
        <v>770</v>
      </c>
      <c r="X51">
        <v>0.5151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16</v>
      </c>
      <c r="AF51">
        <v>2.2000000000000001E-3</v>
      </c>
      <c r="AG51">
        <v>14</v>
      </c>
      <c r="AH51">
        <v>0.875</v>
      </c>
      <c r="AI51">
        <v>15</v>
      </c>
      <c r="AJ51">
        <v>0.9375</v>
      </c>
      <c r="AK51">
        <v>77</v>
      </c>
      <c r="AL51">
        <v>77</v>
      </c>
      <c r="AM51">
        <v>88</v>
      </c>
      <c r="AN51">
        <v>89</v>
      </c>
      <c r="AO51">
        <v>3708</v>
      </c>
      <c r="AP51">
        <v>0.51870000000000005</v>
      </c>
      <c r="AQ51">
        <v>3441</v>
      </c>
      <c r="AR51">
        <v>0.48130000000000001</v>
      </c>
      <c r="AS51">
        <v>3873</v>
      </c>
      <c r="AT51">
        <v>0.52990000000000004</v>
      </c>
      <c r="AU51">
        <v>3436</v>
      </c>
      <c r="AV51">
        <v>0.47010000000000002</v>
      </c>
      <c r="AW51">
        <v>3.0331000000000001</v>
      </c>
      <c r="AX51">
        <v>2.0432999999999999</v>
      </c>
      <c r="AY51">
        <v>360.05119597146398</v>
      </c>
      <c r="AZ51">
        <v>475.37419619647</v>
      </c>
      <c r="BA51">
        <v>321194.942406249</v>
      </c>
      <c r="BB51">
        <v>283272.77460300899</v>
      </c>
      <c r="BC51">
        <v>1157</v>
      </c>
      <c r="BD51">
        <v>0.1618</v>
      </c>
      <c r="BE51">
        <v>2015</v>
      </c>
      <c r="BF51">
        <v>0.2757</v>
      </c>
      <c r="BG51">
        <v>917</v>
      </c>
      <c r="BH51">
        <v>0.1283</v>
      </c>
      <c r="BI51">
        <v>1727</v>
      </c>
      <c r="BJ51">
        <v>0.23630000000000001</v>
      </c>
      <c r="BK51">
        <v>6.5288000000000004</v>
      </c>
      <c r="BL51">
        <v>6.6749000000000001</v>
      </c>
      <c r="BM51">
        <v>13.2037</v>
      </c>
      <c r="BN51">
        <v>3382</v>
      </c>
      <c r="BO51">
        <v>3115</v>
      </c>
      <c r="BP51">
        <v>0.47</v>
      </c>
      <c r="BQ51">
        <v>0.43</v>
      </c>
      <c r="BR51">
        <v>4207</v>
      </c>
      <c r="BS51">
        <v>0.58850000000000002</v>
      </c>
      <c r="BT51">
        <v>452</v>
      </c>
      <c r="BU51">
        <v>6.3200000000000006E-2</v>
      </c>
      <c r="BV51">
        <v>4847</v>
      </c>
      <c r="BW51">
        <v>0.66320000000000001</v>
      </c>
      <c r="BX51">
        <v>635</v>
      </c>
      <c r="BY51">
        <v>8.6900000000000005E-2</v>
      </c>
      <c r="BZ51">
        <v>38.489299202685601</v>
      </c>
      <c r="CA51">
        <v>34.443699548501797</v>
      </c>
      <c r="CB51">
        <v>893.21309713092603</v>
      </c>
      <c r="CC51">
        <v>565.11644306529104</v>
      </c>
      <c r="CD51">
        <v>2.8435839901646401E-2</v>
      </c>
      <c r="CE51">
        <v>1.27027600708452E-2</v>
      </c>
      <c r="CF51">
        <v>31.307692307692299</v>
      </c>
      <c r="CG51">
        <v>39.121212121212103</v>
      </c>
      <c r="CH51">
        <v>0.582995951417004</v>
      </c>
      <c r="CI51">
        <v>0.51041666666666596</v>
      </c>
      <c r="CJ51">
        <v>0.65853658536585302</v>
      </c>
      <c r="CK51">
        <v>0.80188679245283001</v>
      </c>
      <c r="CL51">
        <v>0.48148148148148101</v>
      </c>
      <c r="CM51">
        <v>0.77647058823529402</v>
      </c>
      <c r="CN51">
        <v>126.63761879777999</v>
      </c>
      <c r="CO51">
        <v>6.4880887803155596E-2</v>
      </c>
      <c r="CP51">
        <v>630547864098.99597</v>
      </c>
      <c r="CQ51" s="1">
        <v>2.44170522331372E+17</v>
      </c>
      <c r="CR51">
        <v>0.602448585021786</v>
      </c>
      <c r="CS51">
        <v>1.26953045025327E-2</v>
      </c>
      <c r="CT51">
        <v>2.8436661938133299E-2</v>
      </c>
      <c r="CU51">
        <v>0.29120340091563102</v>
      </c>
      <c r="CV51">
        <v>0.22363967970662499</v>
      </c>
      <c r="CW51">
        <v>2</v>
      </c>
      <c r="CX51">
        <v>2.6056120675095201E-2</v>
      </c>
      <c r="CY51">
        <v>2.58574508011176E-2</v>
      </c>
      <c r="CZ51">
        <v>3.8856265370160598E-2</v>
      </c>
      <c r="DA51">
        <v>3.8856265343057701E-2</v>
      </c>
      <c r="DB51">
        <v>3.8937730096502601E-2</v>
      </c>
      <c r="DC51">
        <v>3.8937730068860997E-2</v>
      </c>
      <c r="DD51">
        <v>1.5</v>
      </c>
      <c r="DE51">
        <v>2</v>
      </c>
      <c r="DF51">
        <v>1.2325581395348799</v>
      </c>
      <c r="DG51">
        <v>2</v>
      </c>
      <c r="DH51">
        <v>74</v>
      </c>
      <c r="DI51">
        <v>210</v>
      </c>
      <c r="DJ51" t="s">
        <v>8</v>
      </c>
    </row>
    <row r="52" spans="1:114" x14ac:dyDescent="0.25">
      <c r="A52" t="s">
        <v>171</v>
      </c>
      <c r="B52">
        <v>436</v>
      </c>
      <c r="C52">
        <v>60</v>
      </c>
      <c r="D52">
        <v>0.1376</v>
      </c>
      <c r="E52">
        <v>118</v>
      </c>
      <c r="F52">
        <v>0.27060000000000001</v>
      </c>
      <c r="G52">
        <v>549</v>
      </c>
      <c r="H52">
        <v>68</v>
      </c>
      <c r="I52">
        <v>0.1239</v>
      </c>
      <c r="J52">
        <v>326</v>
      </c>
      <c r="K52">
        <v>0.59379999999999999</v>
      </c>
      <c r="L52">
        <v>985</v>
      </c>
      <c r="M52">
        <v>1</v>
      </c>
      <c r="N52">
        <v>2.3E-3</v>
      </c>
      <c r="O52">
        <v>1</v>
      </c>
      <c r="P52">
        <v>1</v>
      </c>
      <c r="Q52">
        <v>1</v>
      </c>
      <c r="R52">
        <v>1</v>
      </c>
      <c r="S52">
        <v>122</v>
      </c>
      <c r="T52">
        <v>0.22220000000000001</v>
      </c>
      <c r="U52">
        <v>10</v>
      </c>
      <c r="V52">
        <v>8.2000000000000003E-2</v>
      </c>
      <c r="W52">
        <v>83</v>
      </c>
      <c r="X52">
        <v>0.68030000000000002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81</v>
      </c>
      <c r="AL52">
        <v>82</v>
      </c>
      <c r="AM52">
        <v>96</v>
      </c>
      <c r="AN52">
        <v>87</v>
      </c>
      <c r="AO52">
        <v>341</v>
      </c>
      <c r="AP52">
        <v>0.78210000000000002</v>
      </c>
      <c r="AQ52">
        <v>95</v>
      </c>
      <c r="AR52">
        <v>0.21790000000000001</v>
      </c>
      <c r="AS52">
        <v>445</v>
      </c>
      <c r="AT52">
        <v>0.81059999999999999</v>
      </c>
      <c r="AU52">
        <v>104</v>
      </c>
      <c r="AV52">
        <v>0.18940000000000001</v>
      </c>
      <c r="AW52">
        <v>1.6964999999999999</v>
      </c>
      <c r="AX52">
        <v>1.5845</v>
      </c>
      <c r="AY52">
        <v>299.26146788990798</v>
      </c>
      <c r="AZ52">
        <v>603.78324225865197</v>
      </c>
      <c r="BA52">
        <v>105231.84447857901</v>
      </c>
      <c r="BB52">
        <v>1146150.7453658001</v>
      </c>
      <c r="BC52">
        <v>32</v>
      </c>
      <c r="BD52">
        <v>7.3400000000000007E-2</v>
      </c>
      <c r="BE52">
        <v>159</v>
      </c>
      <c r="BF52">
        <v>0.28960000000000002</v>
      </c>
      <c r="BG52">
        <v>23</v>
      </c>
      <c r="BH52">
        <v>5.28E-2</v>
      </c>
      <c r="BI52">
        <v>130</v>
      </c>
      <c r="BJ52">
        <v>0.23680000000000001</v>
      </c>
      <c r="BK52">
        <v>0.52980000000000005</v>
      </c>
      <c r="BL52">
        <v>0.66710000000000003</v>
      </c>
      <c r="BM52">
        <v>1.1968000000000001</v>
      </c>
      <c r="BN52">
        <v>122</v>
      </c>
      <c r="BO52">
        <v>203</v>
      </c>
      <c r="BP52">
        <v>0.28000000000000003</v>
      </c>
      <c r="BQ52">
        <v>0.37</v>
      </c>
      <c r="BR52">
        <v>302</v>
      </c>
      <c r="BS52">
        <v>0.69269999999999998</v>
      </c>
      <c r="BT52">
        <v>8</v>
      </c>
      <c r="BU52">
        <v>1.83E-2</v>
      </c>
      <c r="BV52">
        <v>316</v>
      </c>
      <c r="BW52">
        <v>0.5756</v>
      </c>
      <c r="BX52">
        <v>51</v>
      </c>
      <c r="BY52">
        <v>9.2899999999999996E-2</v>
      </c>
      <c r="BZ52">
        <v>32.139908256880702</v>
      </c>
      <c r="CA52">
        <v>41.344262295081897</v>
      </c>
      <c r="CB52">
        <v>458.90932476222503</v>
      </c>
      <c r="CC52">
        <v>1063.5226492280999</v>
      </c>
      <c r="CD52">
        <v>1.47762895502703E-3</v>
      </c>
      <c r="CE52" s="1">
        <v>4.1152263374485498E-5</v>
      </c>
      <c r="CF52">
        <v>50.857142857142797</v>
      </c>
      <c r="CG52">
        <v>47.04</v>
      </c>
      <c r="CH52">
        <v>0.90476190476190399</v>
      </c>
      <c r="CI52">
        <v>0.75333333333333297</v>
      </c>
      <c r="CJ52">
        <v>0.51592356687898</v>
      </c>
      <c r="CK52">
        <v>0.58620689655172398</v>
      </c>
      <c r="CL52">
        <v>8.6419753086419707E-2</v>
      </c>
      <c r="CM52">
        <v>0.29411764705882298</v>
      </c>
      <c r="CN52">
        <v>98.595764452961703</v>
      </c>
      <c r="CO52">
        <v>3.1514581730567801E-3</v>
      </c>
      <c r="CP52">
        <v>38075945186.848396</v>
      </c>
      <c r="CQ52" s="1">
        <v>4.5861187367583E+16</v>
      </c>
      <c r="CR52">
        <v>5.3178521029210599E-2</v>
      </c>
      <c r="CS52" s="1">
        <v>4.1152263374485498E-5</v>
      </c>
      <c r="CT52">
        <v>1.47762895502703E-3</v>
      </c>
      <c r="CU52">
        <v>0.450906816760475</v>
      </c>
      <c r="CV52">
        <v>0.42247234620609297</v>
      </c>
      <c r="CW52">
        <v>3</v>
      </c>
      <c r="CX52">
        <v>3.3952685806231402E-3</v>
      </c>
      <c r="CY52">
        <v>3.5006479660123998E-3</v>
      </c>
      <c r="CZ52">
        <v>3.6644818100511401E-3</v>
      </c>
      <c r="DA52">
        <v>3.6644818061381001E-3</v>
      </c>
      <c r="DB52">
        <v>3.6316063886886402E-3</v>
      </c>
      <c r="DC52">
        <v>3.6316063847117701E-3</v>
      </c>
      <c r="DD52">
        <v>1.91463414634146</v>
      </c>
      <c r="DE52">
        <v>3</v>
      </c>
      <c r="DF52">
        <v>1.6860465116279</v>
      </c>
      <c r="DG52">
        <v>2</v>
      </c>
      <c r="DH52">
        <v>2</v>
      </c>
      <c r="DI52">
        <v>31</v>
      </c>
      <c r="DJ52" t="s">
        <v>4</v>
      </c>
    </row>
    <row r="53" spans="1:114" x14ac:dyDescent="0.25">
      <c r="A53" t="s">
        <v>172</v>
      </c>
      <c r="B53">
        <v>76</v>
      </c>
      <c r="C53">
        <v>26</v>
      </c>
      <c r="D53">
        <v>0.34210000000000002</v>
      </c>
      <c r="E53">
        <v>23</v>
      </c>
      <c r="F53">
        <v>0.30259999999999998</v>
      </c>
      <c r="G53">
        <v>254</v>
      </c>
      <c r="H53">
        <v>34</v>
      </c>
      <c r="I53">
        <v>0.13389999999999999</v>
      </c>
      <c r="J53">
        <v>130</v>
      </c>
      <c r="K53">
        <v>0.51180000000000003</v>
      </c>
      <c r="L53">
        <v>330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10</v>
      </c>
      <c r="T53">
        <v>3.9399999999999998E-2</v>
      </c>
      <c r="U53">
        <v>5</v>
      </c>
      <c r="V53">
        <v>0.5</v>
      </c>
      <c r="W53">
        <v>9</v>
      </c>
      <c r="X53">
        <v>0.9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83</v>
      </c>
      <c r="AL53">
        <v>82</v>
      </c>
      <c r="AM53">
        <v>88</v>
      </c>
      <c r="AN53">
        <v>84</v>
      </c>
      <c r="AO53">
        <v>38</v>
      </c>
      <c r="AP53">
        <v>0.5</v>
      </c>
      <c r="AQ53">
        <v>38</v>
      </c>
      <c r="AR53">
        <v>0.5</v>
      </c>
      <c r="AS53">
        <v>138</v>
      </c>
      <c r="AT53">
        <v>0.54330000000000001</v>
      </c>
      <c r="AU53">
        <v>116</v>
      </c>
      <c r="AV53">
        <v>0.45669999999999999</v>
      </c>
      <c r="AW53">
        <v>2.6206999999999998</v>
      </c>
      <c r="AX53">
        <v>1.9778</v>
      </c>
      <c r="AY53">
        <v>122.513157894736</v>
      </c>
      <c r="AZ53">
        <v>569.37401574803096</v>
      </c>
      <c r="BA53">
        <v>18101.618247922401</v>
      </c>
      <c r="BB53">
        <v>492206.93491537002</v>
      </c>
      <c r="BC53">
        <v>4</v>
      </c>
      <c r="BD53">
        <v>5.2600000000000001E-2</v>
      </c>
      <c r="BE53">
        <v>41</v>
      </c>
      <c r="BF53">
        <v>0.16139999999999999</v>
      </c>
      <c r="BG53">
        <v>3</v>
      </c>
      <c r="BH53">
        <v>3.95E-2</v>
      </c>
      <c r="BI53">
        <v>35</v>
      </c>
      <c r="BJ53">
        <v>0.13780000000000001</v>
      </c>
      <c r="BK53">
        <v>9.3799999999999994E-2</v>
      </c>
      <c r="BL53">
        <v>0.31359999999999999</v>
      </c>
      <c r="BM53">
        <v>0.40739999999999998</v>
      </c>
      <c r="BN53">
        <v>9</v>
      </c>
      <c r="BO53">
        <v>80</v>
      </c>
      <c r="BP53">
        <v>0.12</v>
      </c>
      <c r="BQ53">
        <v>0.31</v>
      </c>
      <c r="BR53">
        <v>54</v>
      </c>
      <c r="BS53">
        <v>0.71050000000000002</v>
      </c>
      <c r="BT53">
        <v>5</v>
      </c>
      <c r="BU53">
        <v>6.5799999999999997E-2</v>
      </c>
      <c r="BV53">
        <v>152</v>
      </c>
      <c r="BW53">
        <v>0.59840000000000004</v>
      </c>
      <c r="BX53">
        <v>8</v>
      </c>
      <c r="BY53">
        <v>3.15E-2</v>
      </c>
      <c r="BZ53">
        <v>25.947368421052602</v>
      </c>
      <c r="CA53">
        <v>34.062992125984202</v>
      </c>
      <c r="CB53">
        <v>101.391966759002</v>
      </c>
      <c r="CC53">
        <v>523.41335482671002</v>
      </c>
      <c r="CD53">
        <v>1.2779171103370301E-4</v>
      </c>
      <c r="CE53">
        <v>1.18708452041785E-4</v>
      </c>
      <c r="CF53">
        <v>48.142857142857103</v>
      </c>
      <c r="CG53">
        <v>50.857142857142797</v>
      </c>
      <c r="CH53">
        <v>0.952380952380952</v>
      </c>
      <c r="CI53">
        <v>0.93567251461988299</v>
      </c>
      <c r="CJ53">
        <v>0.51923076923076905</v>
      </c>
      <c r="CK53">
        <v>0.56291390728476798</v>
      </c>
      <c r="CL53">
        <v>8.6419753086419707E-2</v>
      </c>
      <c r="CM53">
        <v>0.247058823529411</v>
      </c>
      <c r="CN53">
        <v>74.368403076823398</v>
      </c>
      <c r="CO53">
        <v>3.6909124963974199E-3</v>
      </c>
      <c r="CP53">
        <v>33412759920.0303</v>
      </c>
      <c r="CQ53" s="1">
        <v>3.6548528111481E+16</v>
      </c>
      <c r="CR53">
        <v>4.7387213132074502E-2</v>
      </c>
      <c r="CS53">
        <v>1.18708452041785E-4</v>
      </c>
      <c r="CT53">
        <v>1.2779171103370301E-4</v>
      </c>
      <c r="CU53">
        <v>0.52990033222591304</v>
      </c>
      <c r="CV53">
        <v>0.463357916417513</v>
      </c>
      <c r="CW53">
        <v>3</v>
      </c>
      <c r="CX53">
        <v>2.7492226816441001E-3</v>
      </c>
      <c r="CY53">
        <v>2.3283279367612999E-3</v>
      </c>
      <c r="CZ53">
        <v>6.7756415454484705E-4</v>
      </c>
      <c r="DA53">
        <v>6.77564154382362E-4</v>
      </c>
      <c r="DB53">
        <v>6.4112045610850905E-4</v>
      </c>
      <c r="DC53">
        <v>6.4112045587674804E-4</v>
      </c>
      <c r="DD53">
        <v>1.90243902439024</v>
      </c>
      <c r="DE53">
        <v>3</v>
      </c>
      <c r="DF53">
        <v>1.7558139534883701</v>
      </c>
      <c r="DG53">
        <v>2</v>
      </c>
      <c r="DH53">
        <v>2</v>
      </c>
      <c r="DI53">
        <v>18</v>
      </c>
      <c r="DJ53" t="s">
        <v>4</v>
      </c>
    </row>
    <row r="54" spans="1:114" x14ac:dyDescent="0.25">
      <c r="A54" t="s">
        <v>173</v>
      </c>
      <c r="B54">
        <v>7511</v>
      </c>
      <c r="C54">
        <v>373</v>
      </c>
      <c r="D54">
        <v>4.9700000000000001E-2</v>
      </c>
      <c r="E54">
        <v>1891</v>
      </c>
      <c r="F54">
        <v>0.25180000000000002</v>
      </c>
      <c r="G54">
        <v>15506</v>
      </c>
      <c r="H54">
        <v>464</v>
      </c>
      <c r="I54">
        <v>2.9899999999999999E-2</v>
      </c>
      <c r="J54">
        <v>6292</v>
      </c>
      <c r="K54">
        <v>0.40579999999999999</v>
      </c>
      <c r="L54">
        <v>23017</v>
      </c>
      <c r="M54">
        <v>91</v>
      </c>
      <c r="N54">
        <v>1.21E-2</v>
      </c>
      <c r="O54">
        <v>27</v>
      </c>
      <c r="P54">
        <v>0.29670000000000002</v>
      </c>
      <c r="Q54">
        <v>32</v>
      </c>
      <c r="R54">
        <v>0.35160000000000002</v>
      </c>
      <c r="S54">
        <v>4022</v>
      </c>
      <c r="T54">
        <v>0.25940000000000002</v>
      </c>
      <c r="U54">
        <v>65</v>
      </c>
      <c r="V54">
        <v>1.6199999999999999E-2</v>
      </c>
      <c r="W54">
        <v>2100</v>
      </c>
      <c r="X54">
        <v>0.52210000000000001</v>
      </c>
      <c r="Y54">
        <v>15</v>
      </c>
      <c r="Z54">
        <v>2E-3</v>
      </c>
      <c r="AA54">
        <v>15</v>
      </c>
      <c r="AB54">
        <v>1</v>
      </c>
      <c r="AC54">
        <v>11</v>
      </c>
      <c r="AD54">
        <v>0.73329999999999995</v>
      </c>
      <c r="AE54">
        <v>7</v>
      </c>
      <c r="AF54">
        <v>5.0000000000000001E-4</v>
      </c>
      <c r="AG54">
        <v>7</v>
      </c>
      <c r="AH54">
        <v>1</v>
      </c>
      <c r="AI54">
        <v>7</v>
      </c>
      <c r="AJ54">
        <v>1</v>
      </c>
      <c r="AK54">
        <v>87</v>
      </c>
      <c r="AL54">
        <v>86</v>
      </c>
      <c r="AM54">
        <v>96</v>
      </c>
      <c r="AN54">
        <v>95</v>
      </c>
      <c r="AO54">
        <v>3753</v>
      </c>
      <c r="AP54">
        <v>0.49969999999999998</v>
      </c>
      <c r="AQ54">
        <v>3758</v>
      </c>
      <c r="AR54">
        <v>0.50029999999999997</v>
      </c>
      <c r="AS54">
        <v>6473</v>
      </c>
      <c r="AT54">
        <v>0.41749999999999998</v>
      </c>
      <c r="AU54">
        <v>9033</v>
      </c>
      <c r="AV54">
        <v>0.58250000000000002</v>
      </c>
      <c r="AW54">
        <v>2.8955000000000002</v>
      </c>
      <c r="AX54">
        <v>1.9713000000000001</v>
      </c>
      <c r="AY54">
        <v>404.13819731061102</v>
      </c>
      <c r="AZ54">
        <v>507.61724493744299</v>
      </c>
      <c r="BA54">
        <v>263764.76535097603</v>
      </c>
      <c r="BB54">
        <v>332630.57534817001</v>
      </c>
      <c r="BC54">
        <v>979</v>
      </c>
      <c r="BD54">
        <v>0.1303</v>
      </c>
      <c r="BE54">
        <v>3121</v>
      </c>
      <c r="BF54">
        <v>0.20130000000000001</v>
      </c>
      <c r="BG54">
        <v>862</v>
      </c>
      <c r="BH54">
        <v>0.1148</v>
      </c>
      <c r="BI54">
        <v>2711</v>
      </c>
      <c r="BJ54">
        <v>0.17480000000000001</v>
      </c>
      <c r="BK54">
        <v>7.2290999999999999</v>
      </c>
      <c r="BL54">
        <v>14.923999999999999</v>
      </c>
      <c r="BM54">
        <v>22.152999999999999</v>
      </c>
      <c r="BN54">
        <v>5565</v>
      </c>
      <c r="BO54">
        <v>8470</v>
      </c>
      <c r="BP54">
        <v>0.74</v>
      </c>
      <c r="BQ54">
        <v>0.55000000000000004</v>
      </c>
      <c r="BR54">
        <v>5843</v>
      </c>
      <c r="BS54">
        <v>0.77790000000000004</v>
      </c>
      <c r="BT54">
        <v>549</v>
      </c>
      <c r="BU54">
        <v>7.3099999999999998E-2</v>
      </c>
      <c r="BV54">
        <v>10273</v>
      </c>
      <c r="BW54">
        <v>0.66249999999999998</v>
      </c>
      <c r="BX54">
        <v>1446</v>
      </c>
      <c r="BY54">
        <v>9.3299999999999994E-2</v>
      </c>
      <c r="BZ54">
        <v>28.8994807615497</v>
      </c>
      <c r="CA54">
        <v>30.839352508706298</v>
      </c>
      <c r="CB54">
        <v>475.97991052788598</v>
      </c>
      <c r="CC54">
        <v>614.03281485225602</v>
      </c>
      <c r="CD54">
        <v>1.09639446245844E-2</v>
      </c>
      <c r="CE54">
        <v>3.0199113957066598E-3</v>
      </c>
      <c r="CF54">
        <v>34.65625</v>
      </c>
      <c r="CG54">
        <v>42.7777777777777</v>
      </c>
      <c r="CH54">
        <v>0.76091954022988495</v>
      </c>
      <c r="CI54">
        <v>0.61161387631975805</v>
      </c>
      <c r="CJ54">
        <v>0.61363636363636298</v>
      </c>
      <c r="CK54">
        <v>0.72033898305084698</v>
      </c>
      <c r="CL54">
        <v>0.39506172839506098</v>
      </c>
      <c r="CM54">
        <v>0.63529411764705801</v>
      </c>
      <c r="CN54">
        <v>127.67698093172601</v>
      </c>
      <c r="CO54">
        <v>0.35514166315809298</v>
      </c>
      <c r="CP54">
        <v>503755897720.97498</v>
      </c>
      <c r="CQ54" s="1">
        <v>1.90737690439684E+17</v>
      </c>
      <c r="CR54">
        <v>0.50194381414871303</v>
      </c>
      <c r="CS54">
        <v>3.0257312072015899E-3</v>
      </c>
      <c r="CT54">
        <v>1.0965912400422601E-2</v>
      </c>
      <c r="CU54">
        <v>0.399597044996642</v>
      </c>
      <c r="CV54">
        <v>0.26494306349417301</v>
      </c>
      <c r="CW54">
        <v>2</v>
      </c>
      <c r="CX54">
        <v>4.1314237718972399E-2</v>
      </c>
      <c r="CY54">
        <v>4.1295371639914299E-2</v>
      </c>
      <c r="CZ54">
        <v>8.3471828408554202E-2</v>
      </c>
      <c r="DA54">
        <v>8.3471828378996596E-2</v>
      </c>
      <c r="DB54">
        <v>8.3635195089190095E-2</v>
      </c>
      <c r="DC54">
        <v>8.3635195059079195E-2</v>
      </c>
      <c r="DD54">
        <v>1.6097560975609699</v>
      </c>
      <c r="DE54">
        <v>2</v>
      </c>
      <c r="DF54">
        <v>1.37209302325581</v>
      </c>
      <c r="DG54">
        <v>2</v>
      </c>
      <c r="DH54">
        <v>34</v>
      </c>
      <c r="DI54">
        <v>87</v>
      </c>
      <c r="DJ54" t="s">
        <v>3</v>
      </c>
    </row>
    <row r="55" spans="1:114" x14ac:dyDescent="0.25">
      <c r="A55" t="s">
        <v>174</v>
      </c>
      <c r="B55">
        <v>365</v>
      </c>
      <c r="C55">
        <v>85</v>
      </c>
      <c r="D55">
        <v>0.2329</v>
      </c>
      <c r="E55">
        <v>196</v>
      </c>
      <c r="F55">
        <v>0.53700000000000003</v>
      </c>
      <c r="G55">
        <v>706</v>
      </c>
      <c r="H55">
        <v>139</v>
      </c>
      <c r="I55">
        <v>0.19689999999999999</v>
      </c>
      <c r="J55">
        <v>462</v>
      </c>
      <c r="K55">
        <v>0.65439999999999998</v>
      </c>
      <c r="L55">
        <v>1071</v>
      </c>
      <c r="M55">
        <v>17</v>
      </c>
      <c r="N55">
        <v>4.6600000000000003E-2</v>
      </c>
      <c r="O55">
        <v>9</v>
      </c>
      <c r="P55">
        <v>0.52939999999999998</v>
      </c>
      <c r="Q55">
        <v>9</v>
      </c>
      <c r="R55">
        <v>0.52939999999999998</v>
      </c>
      <c r="S55">
        <v>140</v>
      </c>
      <c r="T55">
        <v>0.1983</v>
      </c>
      <c r="U55">
        <v>11</v>
      </c>
      <c r="V55">
        <v>7.8600000000000003E-2</v>
      </c>
      <c r="W55">
        <v>82</v>
      </c>
      <c r="X55">
        <v>0.5857</v>
      </c>
      <c r="Y55">
        <v>10</v>
      </c>
      <c r="Z55">
        <v>2.7400000000000001E-2</v>
      </c>
      <c r="AA55">
        <v>10</v>
      </c>
      <c r="AB55">
        <v>1</v>
      </c>
      <c r="AC55">
        <v>7</v>
      </c>
      <c r="AD55">
        <v>0.7</v>
      </c>
      <c r="AE55">
        <v>6</v>
      </c>
      <c r="AF55">
        <v>8.5000000000000006E-3</v>
      </c>
      <c r="AG55">
        <v>6</v>
      </c>
      <c r="AH55">
        <v>1</v>
      </c>
      <c r="AI55">
        <v>6</v>
      </c>
      <c r="AJ55">
        <v>1</v>
      </c>
      <c r="AK55">
        <v>49</v>
      </c>
      <c r="AL55">
        <v>50</v>
      </c>
      <c r="AM55">
        <v>82</v>
      </c>
      <c r="AN55">
        <v>82</v>
      </c>
      <c r="AO55">
        <v>292</v>
      </c>
      <c r="AP55">
        <v>0.8</v>
      </c>
      <c r="AQ55">
        <v>73</v>
      </c>
      <c r="AR55">
        <v>0.2</v>
      </c>
      <c r="AS55">
        <v>643</v>
      </c>
      <c r="AT55">
        <v>0.91080000000000005</v>
      </c>
      <c r="AU55">
        <v>63</v>
      </c>
      <c r="AV55">
        <v>8.9200000000000002E-2</v>
      </c>
      <c r="AW55">
        <v>1.3826000000000001</v>
      </c>
      <c r="AX55">
        <v>1.0365</v>
      </c>
      <c r="AY55">
        <v>214.41369863013699</v>
      </c>
      <c r="AZ55">
        <v>707.08498583569303</v>
      </c>
      <c r="BA55">
        <v>90395.941182210605</v>
      </c>
      <c r="BB55">
        <v>574563.90212584904</v>
      </c>
      <c r="BC55">
        <v>92</v>
      </c>
      <c r="BD55">
        <v>0.25209999999999999</v>
      </c>
      <c r="BE55">
        <v>100</v>
      </c>
      <c r="BF55">
        <v>0.1416</v>
      </c>
      <c r="BG55">
        <v>32</v>
      </c>
      <c r="BH55">
        <v>8.77E-2</v>
      </c>
      <c r="BI55">
        <v>38</v>
      </c>
      <c r="BJ55">
        <v>5.3800000000000001E-2</v>
      </c>
      <c r="BK55">
        <v>0.69</v>
      </c>
      <c r="BL55">
        <v>1.3346</v>
      </c>
      <c r="BM55">
        <v>2.0246</v>
      </c>
      <c r="BN55">
        <v>69</v>
      </c>
      <c r="BO55">
        <v>264</v>
      </c>
      <c r="BP55">
        <v>0.19</v>
      </c>
      <c r="BQ55">
        <v>0.37</v>
      </c>
      <c r="BR55">
        <v>189</v>
      </c>
      <c r="BS55">
        <v>0.51780000000000004</v>
      </c>
      <c r="BT55">
        <v>24</v>
      </c>
      <c r="BU55">
        <v>6.5799999999999997E-2</v>
      </c>
      <c r="BV55">
        <v>255</v>
      </c>
      <c r="BW55">
        <v>0.36120000000000002</v>
      </c>
      <c r="BX55">
        <v>14</v>
      </c>
      <c r="BY55">
        <v>1.9800000000000002E-2</v>
      </c>
      <c r="BZ55">
        <v>23.016438356164301</v>
      </c>
      <c r="CA55">
        <v>38.059490084985804</v>
      </c>
      <c r="CB55">
        <v>278.19699005441902</v>
      </c>
      <c r="CC55">
        <v>680.50354308276496</v>
      </c>
      <c r="CD55">
        <v>2.5063490774400398E-3</v>
      </c>
      <c r="CE55" s="1">
        <v>3.0864197530864198E-5</v>
      </c>
      <c r="CF55">
        <v>48.75</v>
      </c>
      <c r="CG55">
        <v>48.129032258064498</v>
      </c>
      <c r="CH55">
        <v>0.96428571428571397</v>
      </c>
      <c r="CI55">
        <v>0.82019704433497498</v>
      </c>
      <c r="CJ55">
        <v>0.512658227848101</v>
      </c>
      <c r="CK55">
        <v>0.60283687943262398</v>
      </c>
      <c r="CL55">
        <v>9.8765432098765399E-2</v>
      </c>
      <c r="CM55">
        <v>0.36470588235294099</v>
      </c>
      <c r="CN55">
        <v>79.397546806472505</v>
      </c>
      <c r="CO55">
        <v>2.8754663807985699E-3</v>
      </c>
      <c r="CP55">
        <v>45966874415.166801</v>
      </c>
      <c r="CQ55" s="1">
        <v>7.5420736764821904E+16</v>
      </c>
      <c r="CR55">
        <v>6.3832144674860106E-2</v>
      </c>
      <c r="CS55" s="1">
        <v>3.0864197530864198E-5</v>
      </c>
      <c r="CT55">
        <v>2.5116845449603799E-3</v>
      </c>
      <c r="CU55">
        <v>0.63892709766162303</v>
      </c>
      <c r="CV55">
        <v>0.455025952652234</v>
      </c>
      <c r="CW55">
        <v>3</v>
      </c>
      <c r="CX55">
        <v>2.81340412537232E-3</v>
      </c>
      <c r="CY55">
        <v>3.23185303093211E-3</v>
      </c>
      <c r="CZ55">
        <v>2.8465965367517501E-4</v>
      </c>
      <c r="DA55">
        <v>2.8465965366258899E-4</v>
      </c>
      <c r="DB55">
        <v>3.4312131113632498E-4</v>
      </c>
      <c r="DC55">
        <v>3.4312131121519098E-4</v>
      </c>
      <c r="DD55">
        <v>1.92682926829268</v>
      </c>
      <c r="DE55">
        <v>3</v>
      </c>
      <c r="DF55">
        <v>1.63953488372093</v>
      </c>
      <c r="DG55">
        <v>2</v>
      </c>
      <c r="DH55">
        <v>2</v>
      </c>
      <c r="DI55">
        <v>30</v>
      </c>
      <c r="DJ55" t="s">
        <v>4</v>
      </c>
    </row>
    <row r="56" spans="1:114" x14ac:dyDescent="0.25">
      <c r="A56" t="s">
        <v>175</v>
      </c>
      <c r="B56">
        <v>10531</v>
      </c>
      <c r="C56">
        <v>472</v>
      </c>
      <c r="D56">
        <v>4.48E-2</v>
      </c>
      <c r="E56">
        <v>1650</v>
      </c>
      <c r="F56">
        <v>0.15670000000000001</v>
      </c>
      <c r="G56">
        <v>6868</v>
      </c>
      <c r="H56">
        <v>322</v>
      </c>
      <c r="I56">
        <v>4.6899999999999997E-2</v>
      </c>
      <c r="J56">
        <v>3075</v>
      </c>
      <c r="K56">
        <v>0.44769999999999999</v>
      </c>
      <c r="L56">
        <v>17399</v>
      </c>
      <c r="M56">
        <v>5962</v>
      </c>
      <c r="N56">
        <v>0.56610000000000005</v>
      </c>
      <c r="O56">
        <v>341</v>
      </c>
      <c r="P56">
        <v>5.7200000000000001E-2</v>
      </c>
      <c r="Q56">
        <v>887</v>
      </c>
      <c r="R56">
        <v>0.14879999999999999</v>
      </c>
      <c r="S56">
        <v>2486</v>
      </c>
      <c r="T56">
        <v>0.36199999999999999</v>
      </c>
      <c r="U56">
        <v>73</v>
      </c>
      <c r="V56">
        <v>2.9399999999999999E-2</v>
      </c>
      <c r="W56">
        <v>1371</v>
      </c>
      <c r="X56">
        <v>0.55149999999999999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10</v>
      </c>
      <c r="AF56">
        <v>1.5E-3</v>
      </c>
      <c r="AG56">
        <v>10</v>
      </c>
      <c r="AH56">
        <v>1</v>
      </c>
      <c r="AI56">
        <v>8</v>
      </c>
      <c r="AJ56">
        <v>0.8</v>
      </c>
      <c r="AK56">
        <v>71</v>
      </c>
      <c r="AL56">
        <v>76</v>
      </c>
      <c r="AM56">
        <v>88</v>
      </c>
      <c r="AN56">
        <v>92</v>
      </c>
      <c r="AO56">
        <v>4023</v>
      </c>
      <c r="AP56">
        <v>0.38200000000000001</v>
      </c>
      <c r="AQ56">
        <v>6508</v>
      </c>
      <c r="AR56">
        <v>0.61799999999999999</v>
      </c>
      <c r="AS56">
        <v>3735</v>
      </c>
      <c r="AT56">
        <v>0.54379999999999995</v>
      </c>
      <c r="AU56">
        <v>3133</v>
      </c>
      <c r="AV56">
        <v>0.45619999999999999</v>
      </c>
      <c r="AW56">
        <v>3.6629999999999998</v>
      </c>
      <c r="AX56">
        <v>1.4374</v>
      </c>
      <c r="AY56">
        <v>412.54277846358298</v>
      </c>
      <c r="AZ56">
        <v>475.00815375655202</v>
      </c>
      <c r="BA56">
        <v>299672.77119725599</v>
      </c>
      <c r="BB56">
        <v>325631.25095273397</v>
      </c>
      <c r="BC56">
        <v>1023</v>
      </c>
      <c r="BD56">
        <v>9.7100000000000006E-2</v>
      </c>
      <c r="BE56">
        <v>1154</v>
      </c>
      <c r="BF56">
        <v>0.16800000000000001</v>
      </c>
      <c r="BG56">
        <v>734</v>
      </c>
      <c r="BH56">
        <v>6.9699999999999998E-2</v>
      </c>
      <c r="BI56">
        <v>855</v>
      </c>
      <c r="BJ56">
        <v>0.1245</v>
      </c>
      <c r="BK56">
        <v>12.360300000000001</v>
      </c>
      <c r="BL56">
        <v>8.0609999999999999</v>
      </c>
      <c r="BM56">
        <v>20.421399999999998</v>
      </c>
      <c r="BN56">
        <v>5359</v>
      </c>
      <c r="BO56">
        <v>3318</v>
      </c>
      <c r="BP56">
        <v>0.51</v>
      </c>
      <c r="BQ56">
        <v>0.48</v>
      </c>
      <c r="BR56">
        <v>6626</v>
      </c>
      <c r="BS56">
        <v>0.62919999999999998</v>
      </c>
      <c r="BT56">
        <v>1320</v>
      </c>
      <c r="BU56">
        <v>0.12529999999999999</v>
      </c>
      <c r="BV56">
        <v>4483</v>
      </c>
      <c r="BW56">
        <v>0.65269999999999995</v>
      </c>
      <c r="BX56">
        <v>522</v>
      </c>
      <c r="BY56">
        <v>7.5999999999999998E-2</v>
      </c>
      <c r="BZ56">
        <v>34.201880163327303</v>
      </c>
      <c r="CA56">
        <v>35.041642399533998</v>
      </c>
      <c r="CB56">
        <v>521.74843820839703</v>
      </c>
      <c r="CC56">
        <v>660.24695548538796</v>
      </c>
      <c r="CD56">
        <v>1.13352970518201E-2</v>
      </c>
      <c r="CE56">
        <v>1.2938827819826301E-2</v>
      </c>
      <c r="CF56">
        <v>32.714285714285701</v>
      </c>
      <c r="CG56">
        <v>42.535714285714199</v>
      </c>
      <c r="CH56">
        <v>0.65530303030303005</v>
      </c>
      <c r="CI56">
        <v>0.60726764500349395</v>
      </c>
      <c r="CJ56">
        <v>0.62790697674418605</v>
      </c>
      <c r="CK56">
        <v>0.73275862068965503</v>
      </c>
      <c r="CL56">
        <v>0.43209876543209802</v>
      </c>
      <c r="CM56">
        <v>0.65882352941176403</v>
      </c>
      <c r="CN56">
        <v>127.02292216554</v>
      </c>
      <c r="CO56">
        <v>9.7159409360813798E-2</v>
      </c>
      <c r="CP56">
        <v>536990978880.69598</v>
      </c>
      <c r="CQ56" s="1">
        <v>2.0502437278210202E+17</v>
      </c>
      <c r="CR56">
        <v>0.53077657120287303</v>
      </c>
      <c r="CS56">
        <v>1.28453757716803E-2</v>
      </c>
      <c r="CT56">
        <v>1.13347434631397E-2</v>
      </c>
      <c r="CU56">
        <v>0.32102221419541199</v>
      </c>
      <c r="CV56">
        <v>0.26291879227086001</v>
      </c>
      <c r="CW56">
        <v>2</v>
      </c>
      <c r="CX56">
        <v>2.9806136317414699E-2</v>
      </c>
      <c r="CY56">
        <v>2.9736636027264601E-2</v>
      </c>
      <c r="CZ56">
        <v>3.7208185477727203E-2</v>
      </c>
      <c r="DA56">
        <v>3.7208185479100903E-2</v>
      </c>
      <c r="DB56">
        <v>3.72800507098466E-2</v>
      </c>
      <c r="DC56">
        <v>3.7280050711327402E-2</v>
      </c>
      <c r="DD56">
        <v>1.57317073170731</v>
      </c>
      <c r="DE56">
        <v>2</v>
      </c>
      <c r="DF56">
        <v>1.34883720930232</v>
      </c>
      <c r="DG56">
        <v>2</v>
      </c>
      <c r="DH56">
        <v>44</v>
      </c>
      <c r="DI56">
        <v>97</v>
      </c>
      <c r="DJ56" t="s">
        <v>7</v>
      </c>
    </row>
    <row r="57" spans="1:114" x14ac:dyDescent="0.25">
      <c r="A57" t="s">
        <v>176</v>
      </c>
      <c r="B57">
        <v>4443</v>
      </c>
      <c r="C57">
        <v>193</v>
      </c>
      <c r="D57">
        <v>4.3400000000000001E-2</v>
      </c>
      <c r="E57">
        <v>1082</v>
      </c>
      <c r="F57">
        <v>0.24349999999999999</v>
      </c>
      <c r="G57">
        <v>5277</v>
      </c>
      <c r="H57">
        <v>208</v>
      </c>
      <c r="I57">
        <v>3.9399999999999998E-2</v>
      </c>
      <c r="J57">
        <v>2388</v>
      </c>
      <c r="K57">
        <v>0.45250000000000001</v>
      </c>
      <c r="L57">
        <v>9720</v>
      </c>
      <c r="M57">
        <v>19</v>
      </c>
      <c r="N57">
        <v>4.3E-3</v>
      </c>
      <c r="O57">
        <v>15</v>
      </c>
      <c r="P57">
        <v>0.78949999999999998</v>
      </c>
      <c r="Q57">
        <v>8</v>
      </c>
      <c r="R57">
        <v>0.42109999999999997</v>
      </c>
      <c r="S57">
        <v>1781</v>
      </c>
      <c r="T57">
        <v>0.33750000000000002</v>
      </c>
      <c r="U57">
        <v>47</v>
      </c>
      <c r="V57">
        <v>2.64E-2</v>
      </c>
      <c r="W57">
        <v>929</v>
      </c>
      <c r="X57">
        <v>0.52159999999999995</v>
      </c>
      <c r="Y57">
        <v>44</v>
      </c>
      <c r="Z57">
        <v>9.9000000000000008E-3</v>
      </c>
      <c r="AA57">
        <v>44</v>
      </c>
      <c r="AB57">
        <v>1</v>
      </c>
      <c r="AC57">
        <v>31</v>
      </c>
      <c r="AD57">
        <v>0.70450000000000002</v>
      </c>
      <c r="AE57">
        <v>14</v>
      </c>
      <c r="AF57">
        <v>2.7000000000000001E-3</v>
      </c>
      <c r="AG57">
        <v>13</v>
      </c>
      <c r="AH57">
        <v>0.92859999999999998</v>
      </c>
      <c r="AI57">
        <v>12</v>
      </c>
      <c r="AJ57">
        <v>0.85709999999999997</v>
      </c>
      <c r="AK57">
        <v>90</v>
      </c>
      <c r="AL57">
        <v>84</v>
      </c>
      <c r="AM57">
        <v>92</v>
      </c>
      <c r="AN57">
        <v>88</v>
      </c>
      <c r="AO57">
        <v>3082</v>
      </c>
      <c r="AP57">
        <v>0.69369999999999998</v>
      </c>
      <c r="AQ57">
        <v>1361</v>
      </c>
      <c r="AR57">
        <v>0.30630000000000002</v>
      </c>
      <c r="AS57">
        <v>3497</v>
      </c>
      <c r="AT57">
        <v>0.66269999999999996</v>
      </c>
      <c r="AU57">
        <v>1780</v>
      </c>
      <c r="AV57">
        <v>0.33729999999999999</v>
      </c>
      <c r="AW57">
        <v>2.3020999999999998</v>
      </c>
      <c r="AX57">
        <v>1.423</v>
      </c>
      <c r="AY57">
        <v>220.67341886112899</v>
      </c>
      <c r="AZ57">
        <v>456.63880992988402</v>
      </c>
      <c r="BA57">
        <v>74658.540880208806</v>
      </c>
      <c r="BB57">
        <v>280657.00693040102</v>
      </c>
      <c r="BC57">
        <v>1046</v>
      </c>
      <c r="BD57">
        <v>0.2354</v>
      </c>
      <c r="BE57">
        <v>1025</v>
      </c>
      <c r="BF57">
        <v>0.19420000000000001</v>
      </c>
      <c r="BG57">
        <v>948</v>
      </c>
      <c r="BH57">
        <v>0.21340000000000001</v>
      </c>
      <c r="BI57">
        <v>867</v>
      </c>
      <c r="BJ57">
        <v>0.1643</v>
      </c>
      <c r="BK57">
        <v>5.5887000000000002</v>
      </c>
      <c r="BL57">
        <v>6.6376999999999997</v>
      </c>
      <c r="BM57">
        <v>12.2264</v>
      </c>
      <c r="BN57">
        <v>966</v>
      </c>
      <c r="BO57">
        <v>1904</v>
      </c>
      <c r="BP57">
        <v>0.22</v>
      </c>
      <c r="BQ57">
        <v>0.36</v>
      </c>
      <c r="BR57">
        <v>3523</v>
      </c>
      <c r="BS57">
        <v>0.79290000000000005</v>
      </c>
      <c r="BT57">
        <v>106</v>
      </c>
      <c r="BU57">
        <v>2.3900000000000001E-2</v>
      </c>
      <c r="BV57">
        <v>3357</v>
      </c>
      <c r="BW57">
        <v>0.63619999999999999</v>
      </c>
      <c r="BX57">
        <v>303</v>
      </c>
      <c r="BY57">
        <v>5.74E-2</v>
      </c>
      <c r="BZ57">
        <v>29.566509115462502</v>
      </c>
      <c r="CA57">
        <v>33.619859768807999</v>
      </c>
      <c r="CB57">
        <v>643.379495061086</v>
      </c>
      <c r="CC57">
        <v>818.968246863025</v>
      </c>
      <c r="CD57">
        <v>9.77684202012985E-3</v>
      </c>
      <c r="CE57">
        <v>3.10783743435532E-3</v>
      </c>
      <c r="CF57">
        <v>35.9375</v>
      </c>
      <c r="CG57">
        <v>43.660714285714199</v>
      </c>
      <c r="CH57">
        <v>0.74395161290322498</v>
      </c>
      <c r="CI57">
        <v>0.63591893780572994</v>
      </c>
      <c r="CJ57">
        <v>0.62307692307692297</v>
      </c>
      <c r="CK57">
        <v>0.73275862068965503</v>
      </c>
      <c r="CL57">
        <v>0.39506172839506098</v>
      </c>
      <c r="CM57">
        <v>0.65882352941176403</v>
      </c>
      <c r="CN57">
        <v>125.686995782387</v>
      </c>
      <c r="CO57">
        <v>4.0044845917112902E-2</v>
      </c>
      <c r="CP57">
        <v>535838233162.729</v>
      </c>
      <c r="CQ57" s="1">
        <v>2.1475011761949402E+17</v>
      </c>
      <c r="CR57">
        <v>0.53694743354807295</v>
      </c>
      <c r="CS57">
        <v>3.10783743435532E-3</v>
      </c>
      <c r="CT57">
        <v>9.7757389293519903E-3</v>
      </c>
      <c r="CU57">
        <v>0.28902816213576399</v>
      </c>
      <c r="CV57">
        <v>0.24587279943509699</v>
      </c>
      <c r="CW57">
        <v>2</v>
      </c>
      <c r="CX57">
        <v>1.92747574703479E-2</v>
      </c>
      <c r="CY57">
        <v>1.96508796825802E-2</v>
      </c>
      <c r="CZ57">
        <v>2.2368720755515398E-2</v>
      </c>
      <c r="DA57">
        <v>2.2368720752954201E-2</v>
      </c>
      <c r="DB57">
        <v>2.2424294786235699E-2</v>
      </c>
      <c r="DC57">
        <v>2.2424294783655201E-2</v>
      </c>
      <c r="DD57">
        <v>1.58536585365853</v>
      </c>
      <c r="DE57">
        <v>2</v>
      </c>
      <c r="DF57">
        <v>1.34883720930232</v>
      </c>
      <c r="DG57">
        <v>2</v>
      </c>
      <c r="DH57">
        <v>54</v>
      </c>
      <c r="DI57">
        <v>137</v>
      </c>
      <c r="DJ57" t="s">
        <v>8</v>
      </c>
    </row>
    <row r="58" spans="1:114" x14ac:dyDescent="0.25">
      <c r="A58" t="s">
        <v>177</v>
      </c>
      <c r="B58">
        <v>998</v>
      </c>
      <c r="C58">
        <v>143</v>
      </c>
      <c r="D58">
        <v>0.14330000000000001</v>
      </c>
      <c r="E58">
        <v>539</v>
      </c>
      <c r="F58">
        <v>0.54010000000000002</v>
      </c>
      <c r="G58">
        <v>3007</v>
      </c>
      <c r="H58">
        <v>309</v>
      </c>
      <c r="I58">
        <v>0.1028</v>
      </c>
      <c r="J58">
        <v>1550</v>
      </c>
      <c r="K58">
        <v>0.51549999999999996</v>
      </c>
      <c r="L58">
        <v>4005</v>
      </c>
      <c r="M58">
        <v>291</v>
      </c>
      <c r="N58">
        <v>0.29160000000000003</v>
      </c>
      <c r="O58">
        <v>61</v>
      </c>
      <c r="P58">
        <v>0.20960000000000001</v>
      </c>
      <c r="Q58">
        <v>209</v>
      </c>
      <c r="R58">
        <v>0.71819999999999995</v>
      </c>
      <c r="S58">
        <v>419</v>
      </c>
      <c r="T58">
        <v>0.13930000000000001</v>
      </c>
      <c r="U58">
        <v>27</v>
      </c>
      <c r="V58">
        <v>6.4399999999999999E-2</v>
      </c>
      <c r="W58">
        <v>241</v>
      </c>
      <c r="X58">
        <v>0.57520000000000004</v>
      </c>
      <c r="Y58">
        <v>13</v>
      </c>
      <c r="Z58">
        <v>1.2999999999999999E-2</v>
      </c>
      <c r="AA58">
        <v>13</v>
      </c>
      <c r="AB58">
        <v>1</v>
      </c>
      <c r="AC58">
        <v>12</v>
      </c>
      <c r="AD58">
        <v>0.92310000000000003</v>
      </c>
      <c r="AE58">
        <v>11</v>
      </c>
      <c r="AF58">
        <v>3.7000000000000002E-3</v>
      </c>
      <c r="AG58">
        <v>11</v>
      </c>
      <c r="AH58">
        <v>1</v>
      </c>
      <c r="AI58">
        <v>10</v>
      </c>
      <c r="AJ58">
        <v>0.90910000000000002</v>
      </c>
      <c r="AK58">
        <v>63</v>
      </c>
      <c r="AL58">
        <v>40</v>
      </c>
      <c r="AM58">
        <v>91</v>
      </c>
      <c r="AN58">
        <v>61</v>
      </c>
      <c r="AO58">
        <v>957</v>
      </c>
      <c r="AP58">
        <v>0.95889999999999997</v>
      </c>
      <c r="AQ58">
        <v>41</v>
      </c>
      <c r="AR58">
        <v>4.1099999999999998E-2</v>
      </c>
      <c r="AS58">
        <v>2658</v>
      </c>
      <c r="AT58">
        <v>0.88390000000000002</v>
      </c>
      <c r="AU58">
        <v>349</v>
      </c>
      <c r="AV58">
        <v>0.11609999999999999</v>
      </c>
      <c r="AW58">
        <v>1.1839</v>
      </c>
      <c r="AX58">
        <v>1.0858000000000001</v>
      </c>
      <c r="AY58">
        <v>271.17935871743401</v>
      </c>
      <c r="AZ58">
        <v>905.631858995676</v>
      </c>
      <c r="BA58">
        <v>118189.716327444</v>
      </c>
      <c r="BB58">
        <v>1103233.0706577699</v>
      </c>
      <c r="BC58">
        <v>332</v>
      </c>
      <c r="BD58">
        <v>0.3327</v>
      </c>
      <c r="BE58">
        <v>1032</v>
      </c>
      <c r="BF58">
        <v>0.34320000000000001</v>
      </c>
      <c r="BG58">
        <v>191</v>
      </c>
      <c r="BH58">
        <v>0.19139999999999999</v>
      </c>
      <c r="BI58">
        <v>273</v>
      </c>
      <c r="BJ58">
        <v>9.0800000000000006E-2</v>
      </c>
      <c r="BK58">
        <v>1.3080000000000001</v>
      </c>
      <c r="BL58">
        <v>3.9409999999999998</v>
      </c>
      <c r="BM58">
        <v>5.2489999999999997</v>
      </c>
      <c r="BN58">
        <v>178</v>
      </c>
      <c r="BO58">
        <v>512</v>
      </c>
      <c r="BP58">
        <v>0.18</v>
      </c>
      <c r="BQ58">
        <v>0.17</v>
      </c>
      <c r="BR58">
        <v>580</v>
      </c>
      <c r="BS58">
        <v>0.58120000000000005</v>
      </c>
      <c r="BT58">
        <v>11</v>
      </c>
      <c r="BU58">
        <v>1.0999999999999999E-2</v>
      </c>
      <c r="BV58">
        <v>1027</v>
      </c>
      <c r="BW58">
        <v>0.34150000000000003</v>
      </c>
      <c r="BX58">
        <v>45</v>
      </c>
      <c r="BY58">
        <v>1.4999999999999999E-2</v>
      </c>
      <c r="BZ58">
        <v>23.254509018036</v>
      </c>
      <c r="CA58">
        <v>38.827735284336498</v>
      </c>
      <c r="CB58">
        <v>351.44825121183902</v>
      </c>
      <c r="CC58">
        <v>654.92010870544902</v>
      </c>
      <c r="CD58">
        <v>2.4179677211880299E-3</v>
      </c>
      <c r="CE58">
        <v>1.2366289534809301E-3</v>
      </c>
      <c r="CF58">
        <v>37.200000000000003</v>
      </c>
      <c r="CG58">
        <v>48.282051282051199</v>
      </c>
      <c r="CH58">
        <v>0.81699346405228701</v>
      </c>
      <c r="CI58">
        <v>0.78078078078077995</v>
      </c>
      <c r="CJ58">
        <v>0.5625</v>
      </c>
      <c r="CK58">
        <v>0.63909774436090205</v>
      </c>
      <c r="CL58">
        <v>0.24691358024691301</v>
      </c>
      <c r="CM58">
        <v>0.45882352941176402</v>
      </c>
      <c r="CN58">
        <v>109.594590837385</v>
      </c>
      <c r="CO58">
        <v>3.5604981194449499E-2</v>
      </c>
      <c r="CP58">
        <v>194110042609.40601</v>
      </c>
      <c r="CQ58" s="1">
        <v>1.2181749852168E+17</v>
      </c>
      <c r="CR58">
        <v>0.23664618615067801</v>
      </c>
      <c r="CS58">
        <v>1.2669789058677901E-3</v>
      </c>
      <c r="CT58">
        <v>2.4179677211880299E-3</v>
      </c>
      <c r="CU58">
        <v>0.37343286438893603</v>
      </c>
      <c r="CV58">
        <v>0.32205950232889902</v>
      </c>
      <c r="CW58">
        <v>2</v>
      </c>
      <c r="CX58">
        <v>5.9247329704112898E-3</v>
      </c>
      <c r="CY58">
        <v>5.8657814501542199E-3</v>
      </c>
      <c r="CZ58">
        <v>1.0453193378430899E-3</v>
      </c>
      <c r="DA58">
        <v>1.04531933815223E-3</v>
      </c>
      <c r="DB58">
        <v>9.7416049061170996E-4</v>
      </c>
      <c r="DC58">
        <v>9.7416049103187603E-4</v>
      </c>
      <c r="DD58">
        <v>1.7560975609756</v>
      </c>
      <c r="DE58">
        <v>2</v>
      </c>
      <c r="DF58">
        <v>1.5465116279069699</v>
      </c>
      <c r="DG58">
        <v>2</v>
      </c>
      <c r="DH58">
        <v>5</v>
      </c>
      <c r="DI58">
        <v>46</v>
      </c>
      <c r="DJ58" t="s">
        <v>4</v>
      </c>
    </row>
    <row r="59" spans="1:114" x14ac:dyDescent="0.25">
      <c r="A59" t="s">
        <v>178</v>
      </c>
      <c r="B59">
        <v>703</v>
      </c>
      <c r="C59">
        <v>120</v>
      </c>
      <c r="D59">
        <v>0.17069999999999999</v>
      </c>
      <c r="E59">
        <v>345</v>
      </c>
      <c r="F59">
        <v>0.49080000000000001</v>
      </c>
      <c r="G59">
        <v>1396</v>
      </c>
      <c r="H59">
        <v>140</v>
      </c>
      <c r="I59">
        <v>0.1003</v>
      </c>
      <c r="J59">
        <v>812</v>
      </c>
      <c r="K59">
        <v>0.58169999999999999</v>
      </c>
      <c r="L59">
        <v>2099</v>
      </c>
      <c r="M59">
        <v>146</v>
      </c>
      <c r="N59">
        <v>0.2077</v>
      </c>
      <c r="O59">
        <v>39</v>
      </c>
      <c r="P59">
        <v>0.2671</v>
      </c>
      <c r="Q59">
        <v>68</v>
      </c>
      <c r="R59">
        <v>0.46579999999999999</v>
      </c>
      <c r="S59">
        <v>554</v>
      </c>
      <c r="T59">
        <v>0.39679999999999999</v>
      </c>
      <c r="U59">
        <v>40</v>
      </c>
      <c r="V59">
        <v>7.22E-2</v>
      </c>
      <c r="W59">
        <v>314</v>
      </c>
      <c r="X59">
        <v>0.56679999999999997</v>
      </c>
      <c r="Y59">
        <v>3</v>
      </c>
      <c r="Z59">
        <v>4.3E-3</v>
      </c>
      <c r="AA59">
        <v>3</v>
      </c>
      <c r="AB59">
        <v>1</v>
      </c>
      <c r="AC59">
        <v>3</v>
      </c>
      <c r="AD59">
        <v>1</v>
      </c>
      <c r="AE59">
        <v>13</v>
      </c>
      <c r="AF59">
        <v>9.2999999999999992E-3</v>
      </c>
      <c r="AG59">
        <v>11</v>
      </c>
      <c r="AH59">
        <v>0.84619999999999995</v>
      </c>
      <c r="AI59">
        <v>11</v>
      </c>
      <c r="AJ59">
        <v>0.84619999999999995</v>
      </c>
      <c r="AK59">
        <v>77</v>
      </c>
      <c r="AL59">
        <v>89</v>
      </c>
      <c r="AM59">
        <v>95</v>
      </c>
      <c r="AN59">
        <v>96</v>
      </c>
      <c r="AO59">
        <v>621</v>
      </c>
      <c r="AP59">
        <v>0.88339999999999996</v>
      </c>
      <c r="AQ59">
        <v>82</v>
      </c>
      <c r="AR59">
        <v>0.1166</v>
      </c>
      <c r="AS59">
        <v>1163</v>
      </c>
      <c r="AT59">
        <v>0.83309999999999995</v>
      </c>
      <c r="AU59">
        <v>233</v>
      </c>
      <c r="AV59">
        <v>0.16689999999999999</v>
      </c>
      <c r="AW59">
        <v>1.2689999999999999</v>
      </c>
      <c r="AX59">
        <v>1.0905</v>
      </c>
      <c r="AY59">
        <v>208.19772403982901</v>
      </c>
      <c r="AZ59">
        <v>447.22922636103101</v>
      </c>
      <c r="BA59">
        <v>91344.8072778926</v>
      </c>
      <c r="BB59">
        <v>436810.48040656402</v>
      </c>
      <c r="BC59">
        <v>18</v>
      </c>
      <c r="BD59">
        <v>2.5600000000000001E-2</v>
      </c>
      <c r="BE59">
        <v>77</v>
      </c>
      <c r="BF59">
        <v>5.5199999999999999E-2</v>
      </c>
      <c r="BG59">
        <v>16</v>
      </c>
      <c r="BH59">
        <v>2.2800000000000001E-2</v>
      </c>
      <c r="BI59">
        <v>68</v>
      </c>
      <c r="BJ59">
        <v>4.87E-2</v>
      </c>
      <c r="BK59">
        <v>0.74390000000000001</v>
      </c>
      <c r="BL59">
        <v>1.4772000000000001</v>
      </c>
      <c r="BM59">
        <v>2.2212000000000001</v>
      </c>
      <c r="BN59">
        <v>67</v>
      </c>
      <c r="BO59">
        <v>412</v>
      </c>
      <c r="BP59">
        <v>0.1</v>
      </c>
      <c r="BQ59">
        <v>0.3</v>
      </c>
      <c r="BR59">
        <v>377</v>
      </c>
      <c r="BS59">
        <v>0.5363</v>
      </c>
      <c r="BT59">
        <v>24</v>
      </c>
      <c r="BU59">
        <v>3.4099999999999998E-2</v>
      </c>
      <c r="BV59">
        <v>708</v>
      </c>
      <c r="BW59">
        <v>0.50719999999999998</v>
      </c>
      <c r="BX59">
        <v>128</v>
      </c>
      <c r="BY59">
        <v>9.1700000000000004E-2</v>
      </c>
      <c r="BZ59">
        <v>21.200568990042601</v>
      </c>
      <c r="CA59">
        <v>26.0393982808022</v>
      </c>
      <c r="CB59">
        <v>354.43345629075901</v>
      </c>
      <c r="CC59">
        <v>547.03784605627402</v>
      </c>
      <c r="CD59">
        <v>1.6152624796845701E-2</v>
      </c>
      <c r="CE59">
        <v>9.2257590669937402E-4</v>
      </c>
      <c r="CF59">
        <v>36.692307692307601</v>
      </c>
      <c r="CG59">
        <v>41.733333333333299</v>
      </c>
      <c r="CH59">
        <v>0.85144927536231796</v>
      </c>
      <c r="CI59">
        <v>0.57955232909860799</v>
      </c>
      <c r="CJ59">
        <v>0.58695652173913004</v>
      </c>
      <c r="CK59">
        <v>0.75892857142857095</v>
      </c>
      <c r="CL59">
        <v>0.32098765432098703</v>
      </c>
      <c r="CM59">
        <v>0.70588235294117596</v>
      </c>
      <c r="CN59">
        <v>114.1151574993</v>
      </c>
      <c r="CO59">
        <v>1.82823642619473E-2</v>
      </c>
      <c r="CP59">
        <v>365348877307.07001</v>
      </c>
      <c r="CQ59" s="1">
        <v>2.26505370986636E+17</v>
      </c>
      <c r="CR59">
        <v>0.39364686740148802</v>
      </c>
      <c r="CS59">
        <v>9.2257590669937402E-4</v>
      </c>
      <c r="CT59">
        <v>1.6151087057508E-2</v>
      </c>
      <c r="CU59">
        <v>0.361179725323584</v>
      </c>
      <c r="CV59">
        <v>0.235268441728502</v>
      </c>
      <c r="CW59">
        <v>2</v>
      </c>
      <c r="CX59">
        <v>5.7441669228459396E-3</v>
      </c>
      <c r="CY59">
        <v>5.2720461104684398E-3</v>
      </c>
      <c r="CZ59">
        <v>4.0777072585205E-3</v>
      </c>
      <c r="DA59">
        <v>4.07770725649329E-3</v>
      </c>
      <c r="DB59">
        <v>3.5323082245936801E-3</v>
      </c>
      <c r="DC59">
        <v>3.5323082222120002E-3</v>
      </c>
      <c r="DD59">
        <v>1.68292682926829</v>
      </c>
      <c r="DE59">
        <v>2</v>
      </c>
      <c r="DF59">
        <v>1.30232558139534</v>
      </c>
      <c r="DG59">
        <v>2</v>
      </c>
      <c r="DH59">
        <v>19</v>
      </c>
      <c r="DI59">
        <v>170</v>
      </c>
      <c r="DJ59" t="s">
        <v>5</v>
      </c>
    </row>
    <row r="60" spans="1:114" x14ac:dyDescent="0.25">
      <c r="A60" t="s">
        <v>179</v>
      </c>
      <c r="B60">
        <v>24091</v>
      </c>
      <c r="C60">
        <v>1191</v>
      </c>
      <c r="D60">
        <v>4.9399999999999999E-2</v>
      </c>
      <c r="E60">
        <v>5109</v>
      </c>
      <c r="F60">
        <v>0.21210000000000001</v>
      </c>
      <c r="G60">
        <v>32070</v>
      </c>
      <c r="H60">
        <v>2155</v>
      </c>
      <c r="I60">
        <v>6.7199999999999996E-2</v>
      </c>
      <c r="J60">
        <v>16342</v>
      </c>
      <c r="K60">
        <v>0.50960000000000005</v>
      </c>
      <c r="L60">
        <v>56161</v>
      </c>
      <c r="M60">
        <v>1086</v>
      </c>
      <c r="N60">
        <v>4.5100000000000001E-2</v>
      </c>
      <c r="O60">
        <v>161</v>
      </c>
      <c r="P60">
        <v>0.14829999999999999</v>
      </c>
      <c r="Q60">
        <v>328</v>
      </c>
      <c r="R60">
        <v>0.30199999999999999</v>
      </c>
      <c r="S60">
        <v>4247</v>
      </c>
      <c r="T60">
        <v>0.13239999999999999</v>
      </c>
      <c r="U60">
        <v>122</v>
      </c>
      <c r="V60">
        <v>2.87E-2</v>
      </c>
      <c r="W60">
        <v>2331</v>
      </c>
      <c r="X60">
        <v>0.54890000000000005</v>
      </c>
      <c r="Y60">
        <v>32</v>
      </c>
      <c r="Z60">
        <v>1.2999999999999999E-3</v>
      </c>
      <c r="AA60">
        <v>32</v>
      </c>
      <c r="AB60">
        <v>1</v>
      </c>
      <c r="AC60">
        <v>17</v>
      </c>
      <c r="AD60">
        <v>0.53129999999999999</v>
      </c>
      <c r="AE60">
        <v>18</v>
      </c>
      <c r="AF60">
        <v>5.9999999999999995E-4</v>
      </c>
      <c r="AG60">
        <v>18</v>
      </c>
      <c r="AH60">
        <v>1</v>
      </c>
      <c r="AI60">
        <v>17</v>
      </c>
      <c r="AJ60">
        <v>0.94440000000000002</v>
      </c>
      <c r="AK60">
        <v>70</v>
      </c>
      <c r="AL60">
        <v>57</v>
      </c>
      <c r="AM60">
        <v>85</v>
      </c>
      <c r="AN60">
        <v>75</v>
      </c>
      <c r="AO60">
        <v>12437</v>
      </c>
      <c r="AP60">
        <v>0.51629999999999998</v>
      </c>
      <c r="AQ60">
        <v>11654</v>
      </c>
      <c r="AR60">
        <v>0.48370000000000002</v>
      </c>
      <c r="AS60">
        <v>20872</v>
      </c>
      <c r="AT60">
        <v>0.65080000000000005</v>
      </c>
      <c r="AU60">
        <v>11198</v>
      </c>
      <c r="AV60">
        <v>0.34920000000000001</v>
      </c>
      <c r="AW60">
        <v>2.6206</v>
      </c>
      <c r="AX60">
        <v>1.1995</v>
      </c>
      <c r="AY60">
        <v>433.57892989083001</v>
      </c>
      <c r="AZ60">
        <v>783.21602743997403</v>
      </c>
      <c r="BA60">
        <v>457024.33259991597</v>
      </c>
      <c r="BB60">
        <v>1377786.0251126201</v>
      </c>
      <c r="BC60">
        <v>5432</v>
      </c>
      <c r="BD60">
        <v>0.22550000000000001</v>
      </c>
      <c r="BE60">
        <v>8581</v>
      </c>
      <c r="BF60">
        <v>0.2676</v>
      </c>
      <c r="BG60">
        <v>3849</v>
      </c>
      <c r="BH60">
        <v>0.1598</v>
      </c>
      <c r="BI60">
        <v>4945</v>
      </c>
      <c r="BJ60">
        <v>0.1542</v>
      </c>
      <c r="BK60">
        <v>21.606300000000001</v>
      </c>
      <c r="BL60">
        <v>28.7623</v>
      </c>
      <c r="BM60">
        <v>50.368600000000001</v>
      </c>
      <c r="BN60">
        <v>21664</v>
      </c>
      <c r="BO60">
        <v>12477</v>
      </c>
      <c r="BP60">
        <v>0.9</v>
      </c>
      <c r="BQ60">
        <v>0.39</v>
      </c>
      <c r="BR60">
        <v>19588</v>
      </c>
      <c r="BS60">
        <v>0.81310000000000004</v>
      </c>
      <c r="BT60">
        <v>910</v>
      </c>
      <c r="BU60">
        <v>3.78E-2</v>
      </c>
      <c r="BV60">
        <v>16390</v>
      </c>
      <c r="BW60">
        <v>0.5111</v>
      </c>
      <c r="BX60">
        <v>2162</v>
      </c>
      <c r="BY60">
        <v>6.7400000000000002E-2</v>
      </c>
      <c r="BZ60">
        <v>24.3870325017641</v>
      </c>
      <c r="CA60">
        <v>35.208356719675699</v>
      </c>
      <c r="CB60">
        <v>350.391486818879</v>
      </c>
      <c r="CC60">
        <v>781.733450589315</v>
      </c>
      <c r="CD60">
        <v>3.8320961219316399E-2</v>
      </c>
      <c r="CE60">
        <v>9.17638820964818E-2</v>
      </c>
      <c r="CF60">
        <v>23.609375</v>
      </c>
      <c r="CG60">
        <v>37.246753246753201</v>
      </c>
      <c r="CH60">
        <v>0.32839767318878899</v>
      </c>
      <c r="CI60">
        <v>0.45657657657657602</v>
      </c>
      <c r="CJ60">
        <v>0.81</v>
      </c>
      <c r="CK60">
        <v>0.89473684210526305</v>
      </c>
      <c r="CL60">
        <v>0.79012345679012297</v>
      </c>
      <c r="CM60">
        <v>0.90588235294117603</v>
      </c>
      <c r="CN60">
        <v>128.48536048203701</v>
      </c>
      <c r="CO60">
        <v>0.315607763720959</v>
      </c>
      <c r="CP60">
        <v>1029431074755.41</v>
      </c>
      <c r="CQ60" s="1">
        <v>3.0741430621680102E+17</v>
      </c>
      <c r="CR60">
        <v>0.78970283310745804</v>
      </c>
      <c r="CS60">
        <v>9.1689951584904505E-2</v>
      </c>
      <c r="CT60">
        <v>3.8309228208627102E-2</v>
      </c>
      <c r="CU60">
        <v>0.219114677146444</v>
      </c>
      <c r="CV60">
        <v>0.191166876947582</v>
      </c>
      <c r="CW60">
        <v>2</v>
      </c>
      <c r="CX60">
        <v>7.6994571457515204E-2</v>
      </c>
      <c r="CY60">
        <v>7.6457609561684806E-2</v>
      </c>
      <c r="CZ60">
        <v>0.107874013064369</v>
      </c>
      <c r="DA60">
        <v>0.107874013014072</v>
      </c>
      <c r="DB60">
        <v>0.108101944595922</v>
      </c>
      <c r="DC60">
        <v>0.108101944544661</v>
      </c>
      <c r="DD60">
        <v>1.2195121951219501</v>
      </c>
      <c r="DE60">
        <v>2</v>
      </c>
      <c r="DF60">
        <v>1.1046511627906901</v>
      </c>
      <c r="DG60">
        <v>2</v>
      </c>
      <c r="DH60">
        <v>126</v>
      </c>
      <c r="DI60">
        <v>321</v>
      </c>
      <c r="DJ60" t="s">
        <v>3</v>
      </c>
    </row>
    <row r="61" spans="1:114" x14ac:dyDescent="0.25">
      <c r="A61" t="s">
        <v>180</v>
      </c>
      <c r="B61">
        <v>1554</v>
      </c>
      <c r="C61">
        <v>186</v>
      </c>
      <c r="D61">
        <v>0.1197</v>
      </c>
      <c r="E61">
        <v>563</v>
      </c>
      <c r="F61">
        <v>0.36230000000000001</v>
      </c>
      <c r="G61">
        <v>2115</v>
      </c>
      <c r="H61">
        <v>216</v>
      </c>
      <c r="I61">
        <v>0.1021</v>
      </c>
      <c r="J61">
        <v>1139</v>
      </c>
      <c r="K61">
        <v>0.53849999999999998</v>
      </c>
      <c r="L61">
        <v>3669</v>
      </c>
      <c r="M61">
        <v>581</v>
      </c>
      <c r="N61">
        <v>0.37390000000000001</v>
      </c>
      <c r="O61">
        <v>107</v>
      </c>
      <c r="P61">
        <v>0.1842</v>
      </c>
      <c r="Q61">
        <v>223</v>
      </c>
      <c r="R61">
        <v>0.38379999999999997</v>
      </c>
      <c r="S61">
        <v>360</v>
      </c>
      <c r="T61">
        <v>0.17019999999999999</v>
      </c>
      <c r="U61">
        <v>37</v>
      </c>
      <c r="V61">
        <v>0.1028</v>
      </c>
      <c r="W61">
        <v>236</v>
      </c>
      <c r="X61">
        <v>0.65559999999999996</v>
      </c>
      <c r="Y61">
        <v>17</v>
      </c>
      <c r="Z61">
        <v>1.09E-2</v>
      </c>
      <c r="AA61">
        <v>17</v>
      </c>
      <c r="AB61">
        <v>1</v>
      </c>
      <c r="AC61">
        <v>13</v>
      </c>
      <c r="AD61">
        <v>0.76470000000000005</v>
      </c>
      <c r="AE61">
        <v>10</v>
      </c>
      <c r="AF61">
        <v>4.7000000000000002E-3</v>
      </c>
      <c r="AG61">
        <v>10</v>
      </c>
      <c r="AH61">
        <v>1</v>
      </c>
      <c r="AI61">
        <v>10</v>
      </c>
      <c r="AJ61">
        <v>1</v>
      </c>
      <c r="AK61">
        <v>65</v>
      </c>
      <c r="AL61">
        <v>67</v>
      </c>
      <c r="AM61">
        <v>90</v>
      </c>
      <c r="AN61">
        <v>88</v>
      </c>
      <c r="AO61">
        <v>1251</v>
      </c>
      <c r="AP61">
        <v>0.80500000000000005</v>
      </c>
      <c r="AQ61">
        <v>303</v>
      </c>
      <c r="AR61">
        <v>0.19500000000000001</v>
      </c>
      <c r="AS61">
        <v>1666</v>
      </c>
      <c r="AT61">
        <v>0.78769999999999996</v>
      </c>
      <c r="AU61">
        <v>449</v>
      </c>
      <c r="AV61">
        <v>0.21229999999999999</v>
      </c>
      <c r="AW61">
        <v>1.5086999999999999</v>
      </c>
      <c r="AX61">
        <v>1.1777</v>
      </c>
      <c r="AY61">
        <v>275.889961389961</v>
      </c>
      <c r="AZ61">
        <v>568.25390070921901</v>
      </c>
      <c r="BA61">
        <v>155288.839242855</v>
      </c>
      <c r="BB61">
        <v>764965.28825310501</v>
      </c>
      <c r="BC61">
        <v>286</v>
      </c>
      <c r="BD61">
        <v>0.184</v>
      </c>
      <c r="BE61">
        <v>297</v>
      </c>
      <c r="BF61">
        <v>0.1404</v>
      </c>
      <c r="BG61">
        <v>155</v>
      </c>
      <c r="BH61">
        <v>9.9699999999999997E-2</v>
      </c>
      <c r="BI61">
        <v>173</v>
      </c>
      <c r="BJ61">
        <v>8.1799999999999998E-2</v>
      </c>
      <c r="BK61">
        <v>1.4482999999999999</v>
      </c>
      <c r="BL61">
        <v>1.9711000000000001</v>
      </c>
      <c r="BM61">
        <v>3.4194</v>
      </c>
      <c r="BN61">
        <v>445</v>
      </c>
      <c r="BO61">
        <v>664</v>
      </c>
      <c r="BP61">
        <v>0.28999999999999998</v>
      </c>
      <c r="BQ61">
        <v>0.31</v>
      </c>
      <c r="BR61">
        <v>968</v>
      </c>
      <c r="BS61">
        <v>0.62290000000000001</v>
      </c>
      <c r="BT61">
        <v>58</v>
      </c>
      <c r="BU61">
        <v>3.73E-2</v>
      </c>
      <c r="BV61">
        <v>1149</v>
      </c>
      <c r="BW61">
        <v>0.54330000000000001</v>
      </c>
      <c r="BX61">
        <v>92</v>
      </c>
      <c r="BY61">
        <v>4.3499999999999997E-2</v>
      </c>
      <c r="BZ61">
        <v>21.196911196911199</v>
      </c>
      <c r="CA61">
        <v>32.840661938534197</v>
      </c>
      <c r="CB61">
        <v>184.14655416585799</v>
      </c>
      <c r="CC61">
        <v>744.63796835614301</v>
      </c>
      <c r="CD61">
        <v>1.3553631034596499E-2</v>
      </c>
      <c r="CE61">
        <v>2.6278101227934902E-3</v>
      </c>
      <c r="CF61">
        <v>33.9166666666666</v>
      </c>
      <c r="CG61">
        <v>42.135593220338897</v>
      </c>
      <c r="CH61">
        <v>0.70562770562770505</v>
      </c>
      <c r="CI61">
        <v>0.59085213032581396</v>
      </c>
      <c r="CJ61">
        <v>0.57857142857142796</v>
      </c>
      <c r="CK61">
        <v>0.75221238938053003</v>
      </c>
      <c r="CL61">
        <v>0.296296296296296</v>
      </c>
      <c r="CM61">
        <v>0.69411764705882295</v>
      </c>
      <c r="CN61">
        <v>114.180431020444</v>
      </c>
      <c r="CO61">
        <v>3.10349675576444E-2</v>
      </c>
      <c r="CP61">
        <v>246259844954.94699</v>
      </c>
      <c r="CQ61" s="1">
        <v>2.2200860216891901E+17</v>
      </c>
      <c r="CR61">
        <v>0.29086182764482998</v>
      </c>
      <c r="CS61">
        <v>2.6665966467164701E-3</v>
      </c>
      <c r="CT61">
        <v>1.3555049308337201E-2</v>
      </c>
      <c r="CU61">
        <v>0.35786783497626801</v>
      </c>
      <c r="CV61">
        <v>0.217206305888725</v>
      </c>
      <c r="CW61">
        <v>2</v>
      </c>
      <c r="CX61">
        <v>6.5706462917158896E-3</v>
      </c>
      <c r="CY61">
        <v>7.24769899804718E-3</v>
      </c>
      <c r="CZ61">
        <v>2.61056440288234E-3</v>
      </c>
      <c r="DA61">
        <v>2.6105644030744398E-3</v>
      </c>
      <c r="DB61">
        <v>2.7630114275669902E-3</v>
      </c>
      <c r="DC61">
        <v>2.7630114279857299E-3</v>
      </c>
      <c r="DD61">
        <v>1.7073170731707299</v>
      </c>
      <c r="DE61">
        <v>2</v>
      </c>
      <c r="DF61">
        <v>1.31395348837209</v>
      </c>
      <c r="DG61">
        <v>2</v>
      </c>
      <c r="DH61">
        <v>12</v>
      </c>
      <c r="DI61">
        <v>215</v>
      </c>
      <c r="DJ61" t="s">
        <v>4</v>
      </c>
    </row>
    <row r="62" spans="1:114" x14ac:dyDescent="0.25">
      <c r="A62" t="s">
        <v>181</v>
      </c>
      <c r="B62">
        <v>8435</v>
      </c>
      <c r="C62">
        <v>397</v>
      </c>
      <c r="D62">
        <v>4.7100000000000003E-2</v>
      </c>
      <c r="E62">
        <v>1951</v>
      </c>
      <c r="F62">
        <v>0.23130000000000001</v>
      </c>
      <c r="G62">
        <v>10344</v>
      </c>
      <c r="H62">
        <v>390</v>
      </c>
      <c r="I62">
        <v>3.7699999999999997E-2</v>
      </c>
      <c r="J62">
        <v>4593</v>
      </c>
      <c r="K62">
        <v>0.44400000000000001</v>
      </c>
      <c r="L62">
        <v>18779</v>
      </c>
      <c r="M62">
        <v>508</v>
      </c>
      <c r="N62">
        <v>6.0199999999999997E-2</v>
      </c>
      <c r="O62">
        <v>94</v>
      </c>
      <c r="P62">
        <v>0.185</v>
      </c>
      <c r="Q62">
        <v>178</v>
      </c>
      <c r="R62">
        <v>0.35039999999999999</v>
      </c>
      <c r="S62">
        <v>1723</v>
      </c>
      <c r="T62">
        <v>0.1666</v>
      </c>
      <c r="U62">
        <v>64</v>
      </c>
      <c r="V62">
        <v>3.7100000000000001E-2</v>
      </c>
      <c r="W62">
        <v>987</v>
      </c>
      <c r="X62">
        <v>0.57279999999999998</v>
      </c>
      <c r="Y62">
        <v>1</v>
      </c>
      <c r="Z62">
        <v>1E-4</v>
      </c>
      <c r="AA62">
        <v>1</v>
      </c>
      <c r="AB62">
        <v>1</v>
      </c>
      <c r="AC62">
        <v>1</v>
      </c>
      <c r="AD62">
        <v>1</v>
      </c>
      <c r="AE62">
        <v>16</v>
      </c>
      <c r="AF62">
        <v>1.5E-3</v>
      </c>
      <c r="AG62">
        <v>16</v>
      </c>
      <c r="AH62">
        <v>1</v>
      </c>
      <c r="AI62">
        <v>15</v>
      </c>
      <c r="AJ62">
        <v>0.9375</v>
      </c>
      <c r="AK62">
        <v>84</v>
      </c>
      <c r="AL62">
        <v>79</v>
      </c>
      <c r="AM62">
        <v>95</v>
      </c>
      <c r="AN62">
        <v>94</v>
      </c>
      <c r="AO62">
        <v>6046</v>
      </c>
      <c r="AP62">
        <v>0.71679999999999999</v>
      </c>
      <c r="AQ62">
        <v>2389</v>
      </c>
      <c r="AR62">
        <v>0.28320000000000001</v>
      </c>
      <c r="AS62">
        <v>5898</v>
      </c>
      <c r="AT62">
        <v>0.57020000000000004</v>
      </c>
      <c r="AU62">
        <v>4446</v>
      </c>
      <c r="AV62">
        <v>0.42980000000000002</v>
      </c>
      <c r="AW62">
        <v>2.6236000000000002</v>
      </c>
      <c r="AX62">
        <v>1.1348</v>
      </c>
      <c r="AY62">
        <v>376.10930646117299</v>
      </c>
      <c r="AZ62">
        <v>477.61765274555199</v>
      </c>
      <c r="BA62">
        <v>173242.20571658999</v>
      </c>
      <c r="BB62">
        <v>352511.62807585101</v>
      </c>
      <c r="BC62">
        <v>650</v>
      </c>
      <c r="BD62">
        <v>7.7100000000000002E-2</v>
      </c>
      <c r="BE62">
        <v>1617</v>
      </c>
      <c r="BF62">
        <v>0.15629999999999999</v>
      </c>
      <c r="BG62">
        <v>565</v>
      </c>
      <c r="BH62">
        <v>6.7000000000000004E-2</v>
      </c>
      <c r="BI62">
        <v>1346</v>
      </c>
      <c r="BJ62">
        <v>0.13009999999999999</v>
      </c>
      <c r="BK62">
        <v>7.5717999999999996</v>
      </c>
      <c r="BL62">
        <v>9.2855000000000008</v>
      </c>
      <c r="BM62">
        <v>16.857299999999999</v>
      </c>
      <c r="BN62">
        <v>3275</v>
      </c>
      <c r="BO62">
        <v>4385</v>
      </c>
      <c r="BP62">
        <v>0.39</v>
      </c>
      <c r="BQ62">
        <v>0.42</v>
      </c>
      <c r="BR62">
        <v>4044</v>
      </c>
      <c r="BS62">
        <v>0.47939999999999999</v>
      </c>
      <c r="BT62">
        <v>966</v>
      </c>
      <c r="BU62">
        <v>0.1145</v>
      </c>
      <c r="BV62">
        <v>6599</v>
      </c>
      <c r="BW62">
        <v>0.63800000000000001</v>
      </c>
      <c r="BX62">
        <v>776</v>
      </c>
      <c r="BY62">
        <v>7.4999999999999997E-2</v>
      </c>
      <c r="BZ62">
        <v>32.021458209839899</v>
      </c>
      <c r="CA62">
        <v>31.887084300077301</v>
      </c>
      <c r="CB62">
        <v>550.81435875092495</v>
      </c>
      <c r="CC62">
        <v>527.85789969668804</v>
      </c>
      <c r="CD62">
        <v>4.1836605239162099E-2</v>
      </c>
      <c r="CE62">
        <v>6.3288431110188295E-2</v>
      </c>
      <c r="CF62">
        <v>24.245901639344201</v>
      </c>
      <c r="CG62">
        <v>36.897435897435898</v>
      </c>
      <c r="CH62">
        <v>0.347165400350672</v>
      </c>
      <c r="CI62">
        <v>0.44771929824561402</v>
      </c>
      <c r="CJ62">
        <v>0.78640776699029102</v>
      </c>
      <c r="CK62">
        <v>0.90425531914893598</v>
      </c>
      <c r="CL62">
        <v>0.75308641975308599</v>
      </c>
      <c r="CM62">
        <v>0.91764705882352904</v>
      </c>
      <c r="CN62">
        <v>127.308943920282</v>
      </c>
      <c r="CO62">
        <v>0.17593862232686699</v>
      </c>
      <c r="CP62">
        <v>976483117026.88599</v>
      </c>
      <c r="CQ62" s="1">
        <v>3.0932174531060902E+17</v>
      </c>
      <c r="CR62">
        <v>0.76661101226658701</v>
      </c>
      <c r="CS62">
        <v>6.3226149720406105E-2</v>
      </c>
      <c r="CT62">
        <v>4.1824872228472698E-2</v>
      </c>
      <c r="CU62">
        <v>0.21634550142488801</v>
      </c>
      <c r="CV62">
        <v>0.18681972761756999</v>
      </c>
      <c r="CW62">
        <v>2</v>
      </c>
      <c r="CX62">
        <v>3.5090836831849E-2</v>
      </c>
      <c r="CY62">
        <v>3.4764188889863303E-2</v>
      </c>
      <c r="CZ62">
        <v>3.8706312114288197E-2</v>
      </c>
      <c r="DA62">
        <v>3.8706312112583199E-2</v>
      </c>
      <c r="DB62">
        <v>3.8756869407973703E-2</v>
      </c>
      <c r="DC62">
        <v>3.87568694063E-2</v>
      </c>
      <c r="DD62">
        <v>1.2560975609756</v>
      </c>
      <c r="DE62">
        <v>2</v>
      </c>
      <c r="DF62">
        <v>1.0930232558139501</v>
      </c>
      <c r="DG62">
        <v>2</v>
      </c>
      <c r="DH62">
        <v>108</v>
      </c>
      <c r="DI62">
        <v>337</v>
      </c>
      <c r="DJ62" t="s">
        <v>7</v>
      </c>
    </row>
    <row r="63" spans="1:114" x14ac:dyDescent="0.25">
      <c r="A63" t="s">
        <v>182</v>
      </c>
      <c r="B63">
        <v>1807</v>
      </c>
      <c r="C63">
        <v>261</v>
      </c>
      <c r="D63">
        <v>0.1444</v>
      </c>
      <c r="E63">
        <v>586</v>
      </c>
      <c r="F63">
        <v>0.32429999999999998</v>
      </c>
      <c r="G63">
        <v>2417</v>
      </c>
      <c r="H63">
        <v>284</v>
      </c>
      <c r="I63">
        <v>0.11749999999999999</v>
      </c>
      <c r="J63">
        <v>1599</v>
      </c>
      <c r="K63">
        <v>0.66159999999999997</v>
      </c>
      <c r="L63">
        <v>4224</v>
      </c>
      <c r="M63">
        <v>359</v>
      </c>
      <c r="N63">
        <v>0.19869999999999999</v>
      </c>
      <c r="O63">
        <v>101</v>
      </c>
      <c r="P63">
        <v>0.28129999999999999</v>
      </c>
      <c r="Q63">
        <v>182</v>
      </c>
      <c r="R63">
        <v>0.50700000000000001</v>
      </c>
      <c r="S63">
        <v>376</v>
      </c>
      <c r="T63">
        <v>0.15559999999999999</v>
      </c>
      <c r="U63">
        <v>30</v>
      </c>
      <c r="V63">
        <v>7.9799999999999996E-2</v>
      </c>
      <c r="W63">
        <v>230</v>
      </c>
      <c r="X63">
        <v>0.61170000000000002</v>
      </c>
      <c r="Y63">
        <v>10</v>
      </c>
      <c r="Z63">
        <v>5.4999999999999997E-3</v>
      </c>
      <c r="AA63">
        <v>10</v>
      </c>
      <c r="AB63">
        <v>1</v>
      </c>
      <c r="AC63">
        <v>8</v>
      </c>
      <c r="AD63">
        <v>0.8</v>
      </c>
      <c r="AE63">
        <v>9</v>
      </c>
      <c r="AF63">
        <v>3.7000000000000002E-3</v>
      </c>
      <c r="AG63">
        <v>9</v>
      </c>
      <c r="AH63">
        <v>1</v>
      </c>
      <c r="AI63">
        <v>7</v>
      </c>
      <c r="AJ63">
        <v>0.77780000000000005</v>
      </c>
      <c r="AK63">
        <v>55</v>
      </c>
      <c r="AL63">
        <v>44</v>
      </c>
      <c r="AM63">
        <v>72</v>
      </c>
      <c r="AN63">
        <v>49</v>
      </c>
      <c r="AO63">
        <v>1352</v>
      </c>
      <c r="AP63">
        <v>0.74819999999999998</v>
      </c>
      <c r="AQ63">
        <v>455</v>
      </c>
      <c r="AR63">
        <v>0.25180000000000002</v>
      </c>
      <c r="AS63">
        <v>2109</v>
      </c>
      <c r="AT63">
        <v>0.87260000000000004</v>
      </c>
      <c r="AU63">
        <v>308</v>
      </c>
      <c r="AV63">
        <v>0.12740000000000001</v>
      </c>
      <c r="AW63">
        <v>1.5550999999999999</v>
      </c>
      <c r="AX63">
        <v>1.0169999999999999</v>
      </c>
      <c r="AY63">
        <v>355.89534883720899</v>
      </c>
      <c r="AZ63">
        <v>978.23054635761503</v>
      </c>
      <c r="BA63">
        <v>1012475.6795243199</v>
      </c>
      <c r="BB63">
        <v>2074963.83054043</v>
      </c>
      <c r="BC63">
        <v>360</v>
      </c>
      <c r="BD63">
        <v>0.19919999999999999</v>
      </c>
      <c r="BE63">
        <v>580</v>
      </c>
      <c r="BF63">
        <v>0.24</v>
      </c>
      <c r="BG63">
        <v>142</v>
      </c>
      <c r="BH63">
        <v>7.8600000000000003E-2</v>
      </c>
      <c r="BI63">
        <v>213</v>
      </c>
      <c r="BJ63">
        <v>8.8099999999999998E-2</v>
      </c>
      <c r="BK63">
        <v>1.7342</v>
      </c>
      <c r="BL63">
        <v>2.3195999999999999</v>
      </c>
      <c r="BM63">
        <v>4.0537000000000001</v>
      </c>
      <c r="BN63">
        <v>432</v>
      </c>
      <c r="BO63">
        <v>565</v>
      </c>
      <c r="BP63">
        <v>0.24</v>
      </c>
      <c r="BQ63">
        <v>0.23</v>
      </c>
      <c r="BR63">
        <v>1237</v>
      </c>
      <c r="BS63">
        <v>0.68459999999999999</v>
      </c>
      <c r="BT63">
        <v>78</v>
      </c>
      <c r="BU63">
        <v>4.3200000000000002E-2</v>
      </c>
      <c r="BV63">
        <v>770</v>
      </c>
      <c r="BW63">
        <v>0.31859999999999999</v>
      </c>
      <c r="BX63">
        <v>84</v>
      </c>
      <c r="BY63">
        <v>3.4799999999999998E-2</v>
      </c>
      <c r="BZ63">
        <v>25.693967902600999</v>
      </c>
      <c r="CA63">
        <v>38.477037649979302</v>
      </c>
      <c r="CB63">
        <v>525.92349986172701</v>
      </c>
      <c r="CC63">
        <v>709.93999817525003</v>
      </c>
      <c r="CD63">
        <v>9.7567144729560195E-3</v>
      </c>
      <c r="CE63">
        <v>8.3617980964129403E-3</v>
      </c>
      <c r="CF63">
        <v>35.615384615384599</v>
      </c>
      <c r="CG63">
        <v>44.38</v>
      </c>
      <c r="CH63">
        <v>0.64615384615384597</v>
      </c>
      <c r="CI63">
        <v>0.65159574468085102</v>
      </c>
      <c r="CJ63">
        <v>0.59558823529411697</v>
      </c>
      <c r="CK63">
        <v>0.69672131147540906</v>
      </c>
      <c r="CL63">
        <v>0.32098765432098703</v>
      </c>
      <c r="CM63">
        <v>0.58823529411764697</v>
      </c>
      <c r="CN63">
        <v>114.880387701012</v>
      </c>
      <c r="CO63">
        <v>2.88352873959377E-2</v>
      </c>
      <c r="CP63">
        <v>320205842584.31799</v>
      </c>
      <c r="CQ63" s="1">
        <v>1.7344896250212198E+17</v>
      </c>
      <c r="CR63">
        <v>0.37445070340789999</v>
      </c>
      <c r="CS63">
        <v>8.4106770998659194E-3</v>
      </c>
      <c r="CT63">
        <v>9.7509060498177803E-3</v>
      </c>
      <c r="CU63">
        <v>0.29638486425657601</v>
      </c>
      <c r="CV63">
        <v>0.27320054323223097</v>
      </c>
      <c r="CW63">
        <v>2</v>
      </c>
      <c r="CX63">
        <v>7.2994089572185998E-3</v>
      </c>
      <c r="CY63">
        <v>7.5304896205475504E-3</v>
      </c>
      <c r="CZ63">
        <v>3.14638575021628E-3</v>
      </c>
      <c r="DA63">
        <v>3.1463857495862601E-3</v>
      </c>
      <c r="DB63">
        <v>3.1158197312553099E-3</v>
      </c>
      <c r="DC63">
        <v>3.1158197306749898E-3</v>
      </c>
      <c r="DD63">
        <v>1.65853658536585</v>
      </c>
      <c r="DE63">
        <v>2</v>
      </c>
      <c r="DF63">
        <v>1.4186046511627901</v>
      </c>
      <c r="DG63">
        <v>2</v>
      </c>
      <c r="DH63">
        <v>21</v>
      </c>
      <c r="DI63">
        <v>91</v>
      </c>
      <c r="DJ63" t="s">
        <v>4</v>
      </c>
    </row>
    <row r="64" spans="1:114" x14ac:dyDescent="0.25">
      <c r="A64" t="s">
        <v>183</v>
      </c>
      <c r="B64">
        <v>43</v>
      </c>
      <c r="C64">
        <v>36</v>
      </c>
      <c r="D64">
        <v>0.83720000000000006</v>
      </c>
      <c r="E64">
        <v>6</v>
      </c>
      <c r="F64">
        <v>0.13950000000000001</v>
      </c>
      <c r="G64">
        <v>399</v>
      </c>
      <c r="H64">
        <v>46</v>
      </c>
      <c r="I64">
        <v>0.1153</v>
      </c>
      <c r="J64">
        <v>191</v>
      </c>
      <c r="K64">
        <v>0.47870000000000001</v>
      </c>
      <c r="L64">
        <v>442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55</v>
      </c>
      <c r="T64">
        <v>0.13780000000000001</v>
      </c>
      <c r="U64">
        <v>7</v>
      </c>
      <c r="V64">
        <v>0.1273</v>
      </c>
      <c r="W64">
        <v>38</v>
      </c>
      <c r="X64">
        <v>0.69089999999999996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40</v>
      </c>
      <c r="AL64">
        <v>51</v>
      </c>
      <c r="AM64">
        <v>91</v>
      </c>
      <c r="AN64">
        <v>85</v>
      </c>
      <c r="AO64">
        <v>22</v>
      </c>
      <c r="AP64">
        <v>0.51160000000000005</v>
      </c>
      <c r="AQ64">
        <v>21</v>
      </c>
      <c r="AR64">
        <v>0.4884</v>
      </c>
      <c r="AS64">
        <v>183</v>
      </c>
      <c r="AT64">
        <v>0.45860000000000001</v>
      </c>
      <c r="AU64">
        <v>216</v>
      </c>
      <c r="AV64">
        <v>0.54139999999999999</v>
      </c>
      <c r="AW64">
        <v>6.1429</v>
      </c>
      <c r="AX64">
        <v>1.7307999999999999</v>
      </c>
      <c r="AY64">
        <v>164.90697674418601</v>
      </c>
      <c r="AZ64">
        <v>574.50125313283195</v>
      </c>
      <c r="BA64">
        <v>10065.7587885343</v>
      </c>
      <c r="BB64">
        <v>557209.86403351696</v>
      </c>
      <c r="BC64">
        <v>0</v>
      </c>
      <c r="BD64">
        <v>0</v>
      </c>
      <c r="BE64">
        <v>107</v>
      </c>
      <c r="BF64">
        <v>0.26819999999999999</v>
      </c>
      <c r="BG64">
        <v>0</v>
      </c>
      <c r="BH64">
        <v>0</v>
      </c>
      <c r="BI64">
        <v>28</v>
      </c>
      <c r="BJ64">
        <v>7.0199999999999999E-2</v>
      </c>
      <c r="BK64">
        <v>4.1200000000000001E-2</v>
      </c>
      <c r="BL64">
        <v>0.3826</v>
      </c>
      <c r="BM64">
        <v>0.42380000000000001</v>
      </c>
      <c r="BN64">
        <v>0</v>
      </c>
      <c r="BO64">
        <v>132</v>
      </c>
      <c r="BP64">
        <v>0</v>
      </c>
      <c r="BQ64">
        <v>0.33</v>
      </c>
      <c r="BR64">
        <v>43</v>
      </c>
      <c r="BS64">
        <v>1</v>
      </c>
      <c r="BT64">
        <v>0</v>
      </c>
      <c r="BU64">
        <v>0</v>
      </c>
      <c r="BV64">
        <v>267</v>
      </c>
      <c r="BW64">
        <v>0.66920000000000002</v>
      </c>
      <c r="BX64">
        <v>13</v>
      </c>
      <c r="BY64">
        <v>3.2599999999999997E-2</v>
      </c>
      <c r="BZ64">
        <v>65.790697674418595</v>
      </c>
      <c r="CA64">
        <v>34.799498746867101</v>
      </c>
      <c r="CB64">
        <v>1228.8166576527799</v>
      </c>
      <c r="CC64">
        <v>361.53373408458498</v>
      </c>
      <c r="CD64">
        <v>6.9098818710619904E-4</v>
      </c>
      <c r="CE64" s="1">
        <v>2.3741690408356999E-5</v>
      </c>
      <c r="CF64">
        <v>29.25</v>
      </c>
      <c r="CG64">
        <v>51.352941176470502</v>
      </c>
      <c r="CH64">
        <v>0.83333333333333304</v>
      </c>
      <c r="CI64">
        <v>0.79411764705882304</v>
      </c>
      <c r="CJ64">
        <v>0.42631578947368398</v>
      </c>
      <c r="CK64">
        <v>0.54838709677419295</v>
      </c>
      <c r="CL64">
        <v>4.9382716049382699E-2</v>
      </c>
      <c r="CM64">
        <v>0.2</v>
      </c>
      <c r="CN64">
        <v>72.850531228470302</v>
      </c>
      <c r="CO64">
        <v>2.9580819036809898E-3</v>
      </c>
      <c r="CP64">
        <v>6211654513.9293098</v>
      </c>
      <c r="CQ64" s="1">
        <v>2.48684071520606E+16</v>
      </c>
      <c r="CR64">
        <v>8.6699796287938204E-3</v>
      </c>
      <c r="CS64" s="1">
        <v>2.3741690408356999E-5</v>
      </c>
      <c r="CT64">
        <v>6.9098818710619904E-4</v>
      </c>
      <c r="CU64">
        <v>0.175531914893617</v>
      </c>
      <c r="CV64">
        <v>0.40648972753725399</v>
      </c>
      <c r="CW64">
        <v>3</v>
      </c>
      <c r="CX64">
        <v>2.6214591131438398E-3</v>
      </c>
      <c r="CY64">
        <v>2.3577365843024502E-3</v>
      </c>
      <c r="CZ64">
        <v>3.5619073544700401E-4</v>
      </c>
      <c r="DA64">
        <v>3.5619073570280601E-4</v>
      </c>
      <c r="DB64">
        <v>2.04466013825027E-4</v>
      </c>
      <c r="DC64">
        <v>2.0446601382639599E-4</v>
      </c>
      <c r="DD64">
        <v>2.3170731707317</v>
      </c>
      <c r="DE64">
        <v>3</v>
      </c>
      <c r="DF64">
        <v>1.80232558139534</v>
      </c>
      <c r="DG64">
        <v>3</v>
      </c>
      <c r="DH64">
        <v>2</v>
      </c>
      <c r="DI64">
        <v>5</v>
      </c>
      <c r="DJ64" t="s">
        <v>5</v>
      </c>
    </row>
    <row r="65" spans="1:114" x14ac:dyDescent="0.25">
      <c r="A65" t="s">
        <v>184</v>
      </c>
      <c r="B65">
        <v>251</v>
      </c>
      <c r="C65">
        <v>37</v>
      </c>
      <c r="D65">
        <v>0.1474</v>
      </c>
      <c r="E65">
        <v>80</v>
      </c>
      <c r="F65">
        <v>0.31869999999999998</v>
      </c>
      <c r="G65">
        <v>897</v>
      </c>
      <c r="H65">
        <v>92</v>
      </c>
      <c r="I65">
        <v>0.1026</v>
      </c>
      <c r="J65">
        <v>509</v>
      </c>
      <c r="K65">
        <v>0.56740000000000002</v>
      </c>
      <c r="L65">
        <v>1148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189</v>
      </c>
      <c r="T65">
        <v>0.2107</v>
      </c>
      <c r="U65">
        <v>13</v>
      </c>
      <c r="V65">
        <v>6.88E-2</v>
      </c>
      <c r="W65">
        <v>127</v>
      </c>
      <c r="X65">
        <v>0.67200000000000004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92</v>
      </c>
      <c r="AL65">
        <v>85</v>
      </c>
      <c r="AM65">
        <v>99</v>
      </c>
      <c r="AN65">
        <v>95</v>
      </c>
      <c r="AO65">
        <v>154</v>
      </c>
      <c r="AP65">
        <v>0.61350000000000005</v>
      </c>
      <c r="AQ65">
        <v>97</v>
      </c>
      <c r="AR65">
        <v>0.38650000000000001</v>
      </c>
      <c r="AS65">
        <v>606</v>
      </c>
      <c r="AT65">
        <v>0.67559999999999998</v>
      </c>
      <c r="AU65">
        <v>291</v>
      </c>
      <c r="AV65">
        <v>0.32440000000000002</v>
      </c>
      <c r="AW65">
        <v>1.7552000000000001</v>
      </c>
      <c r="AX65">
        <v>1.0619000000000001</v>
      </c>
      <c r="AY65">
        <v>322.29880478087603</v>
      </c>
      <c r="AZ65">
        <v>509.63210702341098</v>
      </c>
      <c r="BA65">
        <v>340327.30912207701</v>
      </c>
      <c r="BB65">
        <v>417396.28605944</v>
      </c>
      <c r="BC65">
        <v>58</v>
      </c>
      <c r="BD65">
        <v>0.2311</v>
      </c>
      <c r="BE65">
        <v>236</v>
      </c>
      <c r="BF65">
        <v>0.2631</v>
      </c>
      <c r="BG65">
        <v>57</v>
      </c>
      <c r="BH65">
        <v>0.2271</v>
      </c>
      <c r="BI65">
        <v>214</v>
      </c>
      <c r="BJ65">
        <v>0.23860000000000001</v>
      </c>
      <c r="BK65">
        <v>0.24829999999999999</v>
      </c>
      <c r="BL65">
        <v>0.88719999999999999</v>
      </c>
      <c r="BM65">
        <v>1.1355</v>
      </c>
      <c r="BN65">
        <v>79</v>
      </c>
      <c r="BO65">
        <v>559</v>
      </c>
      <c r="BP65">
        <v>0.31</v>
      </c>
      <c r="BQ65">
        <v>0.62</v>
      </c>
      <c r="BR65">
        <v>173</v>
      </c>
      <c r="BS65">
        <v>0.68920000000000003</v>
      </c>
      <c r="BT65">
        <v>10</v>
      </c>
      <c r="BU65">
        <v>3.9800000000000002E-2</v>
      </c>
      <c r="BV65">
        <v>478</v>
      </c>
      <c r="BW65">
        <v>0.53290000000000004</v>
      </c>
      <c r="BX65">
        <v>70</v>
      </c>
      <c r="BY65">
        <v>7.8E-2</v>
      </c>
      <c r="BZ65">
        <v>24.139442231075598</v>
      </c>
      <c r="CA65">
        <v>32.053511705685601</v>
      </c>
      <c r="CB65">
        <v>344.11999809526799</v>
      </c>
      <c r="CC65">
        <v>593.13871955198499</v>
      </c>
      <c r="CD65">
        <v>1.081282542815E-3</v>
      </c>
      <c r="CE65">
        <v>1.68735585402252E-4</v>
      </c>
      <c r="CF65">
        <v>40.9375</v>
      </c>
      <c r="CG65">
        <v>50.3</v>
      </c>
      <c r="CH65">
        <v>0.92307692307692302</v>
      </c>
      <c r="CI65">
        <v>0.817460317460317</v>
      </c>
      <c r="CJ65">
        <v>0.54362416107382505</v>
      </c>
      <c r="CK65">
        <v>0.59859154929577396</v>
      </c>
      <c r="CL65">
        <v>0.19753086419752999</v>
      </c>
      <c r="CM65">
        <v>0.35294117647058798</v>
      </c>
      <c r="CN65">
        <v>106.36775302831801</v>
      </c>
      <c r="CO65">
        <v>1.2618162363866699E-2</v>
      </c>
      <c r="CP65">
        <v>150202463539.108</v>
      </c>
      <c r="CQ65" s="1">
        <v>7.4697126778442592E+16</v>
      </c>
      <c r="CR65">
        <v>0.18575362532379</v>
      </c>
      <c r="CS65">
        <v>1.68735585402252E-4</v>
      </c>
      <c r="CT65">
        <v>1.081282542815E-3</v>
      </c>
      <c r="CU65">
        <v>0.50184998318197105</v>
      </c>
      <c r="CV65">
        <v>0.31748449082887198</v>
      </c>
      <c r="CW65">
        <v>3</v>
      </c>
      <c r="CX65">
        <v>4.1026653846565004E-3</v>
      </c>
      <c r="CY65">
        <v>3.9457751296671896E-3</v>
      </c>
      <c r="CZ65">
        <v>4.8457598525535901E-3</v>
      </c>
      <c r="DA65">
        <v>4.8457598492186197E-3</v>
      </c>
      <c r="DB65">
        <v>4.5869709295426799E-3</v>
      </c>
      <c r="DC65">
        <v>4.5869709257675704E-3</v>
      </c>
      <c r="DD65">
        <v>1.8170731707317</v>
      </c>
      <c r="DE65">
        <v>3</v>
      </c>
      <c r="DF65">
        <v>1.65116279069767</v>
      </c>
      <c r="DG65">
        <v>2</v>
      </c>
      <c r="DH65">
        <v>2</v>
      </c>
      <c r="DI65">
        <v>21</v>
      </c>
      <c r="DJ65" t="s">
        <v>8</v>
      </c>
    </row>
    <row r="66" spans="1:114" x14ac:dyDescent="0.25">
      <c r="A66" t="s">
        <v>185</v>
      </c>
      <c r="B66">
        <v>85303</v>
      </c>
      <c r="C66">
        <v>4852</v>
      </c>
      <c r="D66">
        <v>5.6899999999999999E-2</v>
      </c>
      <c r="E66">
        <v>19639</v>
      </c>
      <c r="F66">
        <v>0.23019999999999999</v>
      </c>
      <c r="G66">
        <v>30773</v>
      </c>
      <c r="H66">
        <v>2178</v>
      </c>
      <c r="I66">
        <v>7.0800000000000002E-2</v>
      </c>
      <c r="J66">
        <v>13023</v>
      </c>
      <c r="K66">
        <v>0.42320000000000002</v>
      </c>
      <c r="L66">
        <v>116076</v>
      </c>
      <c r="M66">
        <v>27340</v>
      </c>
      <c r="N66">
        <v>0.32050000000000001</v>
      </c>
      <c r="O66">
        <v>2166</v>
      </c>
      <c r="P66">
        <v>7.9200000000000007E-2</v>
      </c>
      <c r="Q66">
        <v>6149</v>
      </c>
      <c r="R66">
        <v>0.22489999999999999</v>
      </c>
      <c r="S66">
        <v>4448</v>
      </c>
      <c r="T66">
        <v>0.14449999999999999</v>
      </c>
      <c r="U66">
        <v>253</v>
      </c>
      <c r="V66">
        <v>5.6899999999999999E-2</v>
      </c>
      <c r="W66">
        <v>2386</v>
      </c>
      <c r="X66">
        <v>0.53639999999999999</v>
      </c>
      <c r="Y66">
        <v>43</v>
      </c>
      <c r="Z66">
        <v>5.0000000000000001E-4</v>
      </c>
      <c r="AA66">
        <v>43</v>
      </c>
      <c r="AB66">
        <v>1</v>
      </c>
      <c r="AC66">
        <v>35</v>
      </c>
      <c r="AD66">
        <v>0.81399999999999995</v>
      </c>
      <c r="AE66">
        <v>21</v>
      </c>
      <c r="AF66">
        <v>6.9999999999999999E-4</v>
      </c>
      <c r="AG66">
        <v>17</v>
      </c>
      <c r="AH66">
        <v>0.8095</v>
      </c>
      <c r="AI66">
        <v>20</v>
      </c>
      <c r="AJ66">
        <v>0.95240000000000002</v>
      </c>
      <c r="AK66">
        <v>42</v>
      </c>
      <c r="AL66">
        <v>49</v>
      </c>
      <c r="AM66">
        <v>72</v>
      </c>
      <c r="AN66">
        <v>71</v>
      </c>
      <c r="AO66">
        <v>51504</v>
      </c>
      <c r="AP66">
        <v>0.6038</v>
      </c>
      <c r="AQ66">
        <v>33799</v>
      </c>
      <c r="AR66">
        <v>0.3962</v>
      </c>
      <c r="AS66">
        <v>18861</v>
      </c>
      <c r="AT66">
        <v>0.6129</v>
      </c>
      <c r="AU66">
        <v>11912</v>
      </c>
      <c r="AV66">
        <v>0.3871</v>
      </c>
      <c r="AW66">
        <v>2.2948</v>
      </c>
      <c r="AX66">
        <v>1.0016</v>
      </c>
      <c r="AY66">
        <v>512.87441238877796</v>
      </c>
      <c r="AZ66">
        <v>549.55473954440504</v>
      </c>
      <c r="BA66">
        <v>204093.64668979801</v>
      </c>
      <c r="BB66">
        <v>553741.14265886496</v>
      </c>
      <c r="BC66">
        <v>47903</v>
      </c>
      <c r="BD66">
        <v>0.56159999999999999</v>
      </c>
      <c r="BE66">
        <v>6076</v>
      </c>
      <c r="BF66">
        <v>0.19739999999999999</v>
      </c>
      <c r="BG66">
        <v>15330</v>
      </c>
      <c r="BH66">
        <v>0.1797</v>
      </c>
      <c r="BI66">
        <v>2795</v>
      </c>
      <c r="BJ66">
        <v>9.0800000000000006E-2</v>
      </c>
      <c r="BK66">
        <v>76.573599999999999</v>
      </c>
      <c r="BL66">
        <v>27.623899999999999</v>
      </c>
      <c r="BM66">
        <v>104.19750000000001</v>
      </c>
      <c r="BN66">
        <v>30857</v>
      </c>
      <c r="BO66">
        <v>15977</v>
      </c>
      <c r="BP66">
        <v>0.36</v>
      </c>
      <c r="BQ66">
        <v>0.52</v>
      </c>
      <c r="BR66">
        <v>62784</v>
      </c>
      <c r="BS66">
        <v>0.73599999999999999</v>
      </c>
      <c r="BT66">
        <v>6250</v>
      </c>
      <c r="BU66">
        <v>7.3300000000000004E-2</v>
      </c>
      <c r="BV66">
        <v>20509</v>
      </c>
      <c r="BW66">
        <v>0.66649999999999998</v>
      </c>
      <c r="BX66">
        <v>2310</v>
      </c>
      <c r="BY66">
        <v>7.51E-2</v>
      </c>
      <c r="BZ66">
        <v>29.662708228315498</v>
      </c>
      <c r="CA66">
        <v>31.3540116335748</v>
      </c>
      <c r="CB66">
        <v>507.32362802183502</v>
      </c>
      <c r="CC66">
        <v>535.24041845981299</v>
      </c>
      <c r="CD66">
        <v>7.2454085936648399E-2</v>
      </c>
      <c r="CE66">
        <v>0.101141191944128</v>
      </c>
      <c r="CF66">
        <v>23.491803278688501</v>
      </c>
      <c r="CG66">
        <v>35.8101265822784</v>
      </c>
      <c r="CH66">
        <v>0.32787843366452302</v>
      </c>
      <c r="CI66">
        <v>0.42105263157894701</v>
      </c>
      <c r="CJ66">
        <v>0.78640776699029102</v>
      </c>
      <c r="CK66">
        <v>0.91397849462365599</v>
      </c>
      <c r="CL66">
        <v>0.75308641975308599</v>
      </c>
      <c r="CM66">
        <v>0.92941176470588205</v>
      </c>
      <c r="CN66">
        <v>128.80232241994801</v>
      </c>
      <c r="CO66">
        <v>0.60096579863792798</v>
      </c>
      <c r="CP66">
        <v>915068267267.40601</v>
      </c>
      <c r="CQ66" s="1">
        <v>2.9902139311680998E+17</v>
      </c>
      <c r="CR66">
        <v>0.753783097807881</v>
      </c>
      <c r="CS66">
        <v>0.10105670665767801</v>
      </c>
      <c r="CT66">
        <v>7.2441001508199002E-2</v>
      </c>
      <c r="CU66">
        <v>0.24189906135219699</v>
      </c>
      <c r="CV66">
        <v>0.191406570280685</v>
      </c>
      <c r="CW66">
        <v>2</v>
      </c>
      <c r="CX66">
        <v>0.138367337239825</v>
      </c>
      <c r="CY66">
        <v>0.14002452729217699</v>
      </c>
      <c r="CZ66">
        <v>0.15748104286711401</v>
      </c>
      <c r="DA66">
        <v>0.157481043067042</v>
      </c>
      <c r="DB66">
        <v>0.15782949773973001</v>
      </c>
      <c r="DC66">
        <v>0.15782949794462101</v>
      </c>
      <c r="DD66">
        <v>1.2560975609756</v>
      </c>
      <c r="DE66">
        <v>2</v>
      </c>
      <c r="DF66">
        <v>1.0813953488371999</v>
      </c>
      <c r="DG66">
        <v>2</v>
      </c>
      <c r="DH66">
        <v>117</v>
      </c>
      <c r="DI66">
        <v>296</v>
      </c>
      <c r="DJ66" t="s">
        <v>3</v>
      </c>
    </row>
    <row r="67" spans="1:114" x14ac:dyDescent="0.25">
      <c r="A67" t="s">
        <v>186</v>
      </c>
      <c r="B67">
        <v>2062</v>
      </c>
      <c r="C67">
        <v>156</v>
      </c>
      <c r="D67">
        <v>7.5700000000000003E-2</v>
      </c>
      <c r="E67">
        <v>841</v>
      </c>
      <c r="F67">
        <v>0.40789999999999998</v>
      </c>
      <c r="G67">
        <v>2674</v>
      </c>
      <c r="H67">
        <v>200</v>
      </c>
      <c r="I67">
        <v>7.4800000000000005E-2</v>
      </c>
      <c r="J67">
        <v>1459</v>
      </c>
      <c r="K67">
        <v>0.54559999999999997</v>
      </c>
      <c r="L67">
        <v>4736</v>
      </c>
      <c r="M67">
        <v>1365</v>
      </c>
      <c r="N67">
        <v>0.66200000000000003</v>
      </c>
      <c r="O67">
        <v>117</v>
      </c>
      <c r="P67">
        <v>8.5699999999999998E-2</v>
      </c>
      <c r="Q67">
        <v>569</v>
      </c>
      <c r="R67">
        <v>0.4168</v>
      </c>
      <c r="S67">
        <v>528</v>
      </c>
      <c r="T67">
        <v>0.19750000000000001</v>
      </c>
      <c r="U67">
        <v>34</v>
      </c>
      <c r="V67">
        <v>6.4399999999999999E-2</v>
      </c>
      <c r="W67">
        <v>298</v>
      </c>
      <c r="X67">
        <v>0.56440000000000001</v>
      </c>
      <c r="Y67">
        <v>18</v>
      </c>
      <c r="Z67">
        <v>8.6999999999999994E-3</v>
      </c>
      <c r="AA67">
        <v>18</v>
      </c>
      <c r="AB67">
        <v>1</v>
      </c>
      <c r="AC67">
        <v>13</v>
      </c>
      <c r="AD67">
        <v>0.72219999999999995</v>
      </c>
      <c r="AE67">
        <v>17</v>
      </c>
      <c r="AF67">
        <v>6.4000000000000003E-3</v>
      </c>
      <c r="AG67">
        <v>14</v>
      </c>
      <c r="AH67">
        <v>0.82350000000000001</v>
      </c>
      <c r="AI67">
        <v>14</v>
      </c>
      <c r="AJ67">
        <v>0.82350000000000001</v>
      </c>
      <c r="AK67">
        <v>75</v>
      </c>
      <c r="AL67">
        <v>79</v>
      </c>
      <c r="AM67">
        <v>97</v>
      </c>
      <c r="AN67">
        <v>94</v>
      </c>
      <c r="AO67">
        <v>1833</v>
      </c>
      <c r="AP67">
        <v>0.88890000000000002</v>
      </c>
      <c r="AQ67">
        <v>229</v>
      </c>
      <c r="AR67">
        <v>0.1111</v>
      </c>
      <c r="AS67">
        <v>2299</v>
      </c>
      <c r="AT67">
        <v>0.85980000000000001</v>
      </c>
      <c r="AU67">
        <v>375</v>
      </c>
      <c r="AV67">
        <v>0.14019999999999999</v>
      </c>
      <c r="AW67">
        <v>1.296</v>
      </c>
      <c r="AX67">
        <v>1.0016</v>
      </c>
      <c r="AY67">
        <v>251.70562560620701</v>
      </c>
      <c r="AZ67">
        <v>550.69521316379905</v>
      </c>
      <c r="BA67">
        <v>122351.18443974</v>
      </c>
      <c r="BB67">
        <v>3779559.8132381202</v>
      </c>
      <c r="BC67">
        <v>191</v>
      </c>
      <c r="BD67">
        <v>9.2600000000000002E-2</v>
      </c>
      <c r="BE67">
        <v>303</v>
      </c>
      <c r="BF67">
        <v>0.1133</v>
      </c>
      <c r="BG67">
        <v>169</v>
      </c>
      <c r="BH67">
        <v>8.2000000000000003E-2</v>
      </c>
      <c r="BI67">
        <v>219</v>
      </c>
      <c r="BJ67">
        <v>8.1900000000000001E-2</v>
      </c>
      <c r="BK67">
        <v>2.1936</v>
      </c>
      <c r="BL67">
        <v>2.8447</v>
      </c>
      <c r="BM67">
        <v>5.0382999999999996</v>
      </c>
      <c r="BN67">
        <v>308</v>
      </c>
      <c r="BO67">
        <v>911</v>
      </c>
      <c r="BP67">
        <v>0.15</v>
      </c>
      <c r="BQ67">
        <v>0.34</v>
      </c>
      <c r="BR67">
        <v>1239</v>
      </c>
      <c r="BS67">
        <v>0.60089999999999999</v>
      </c>
      <c r="BT67">
        <v>40</v>
      </c>
      <c r="BU67">
        <v>1.9400000000000001E-2</v>
      </c>
      <c r="BV67">
        <v>1392</v>
      </c>
      <c r="BW67">
        <v>0.52059999999999995</v>
      </c>
      <c r="BX67">
        <v>120</v>
      </c>
      <c r="BY67">
        <v>4.4900000000000002E-2</v>
      </c>
      <c r="BZ67">
        <v>19.009699321047499</v>
      </c>
      <c r="CA67">
        <v>33.733732236350001</v>
      </c>
      <c r="CB67">
        <v>194.16867410939801</v>
      </c>
      <c r="CC67">
        <v>992.87375368446999</v>
      </c>
      <c r="CD67">
        <v>5.4495547714562198E-3</v>
      </c>
      <c r="CE67">
        <v>5.1956659900460099E-3</v>
      </c>
      <c r="CF67">
        <v>32.655172413793103</v>
      </c>
      <c r="CG67">
        <v>46.06</v>
      </c>
      <c r="CH67">
        <v>0.65242165242165195</v>
      </c>
      <c r="CI67">
        <v>0.69769503546099199</v>
      </c>
      <c r="CJ67">
        <v>0.6</v>
      </c>
      <c r="CK67">
        <v>0.69672131147540906</v>
      </c>
      <c r="CL67">
        <v>0.35802469135802401</v>
      </c>
      <c r="CM67">
        <v>0.58823529411764697</v>
      </c>
      <c r="CN67">
        <v>119.327495668586</v>
      </c>
      <c r="CO67">
        <v>5.3957127889579501E-2</v>
      </c>
      <c r="CP67">
        <v>351064384847.64899</v>
      </c>
      <c r="CQ67" s="1">
        <v>1.8570890413285101E+17</v>
      </c>
      <c r="CR67">
        <v>0.38868037815287199</v>
      </c>
      <c r="CS67">
        <v>5.2224377417278596E-3</v>
      </c>
      <c r="CT67">
        <v>5.4495547714562302E-3</v>
      </c>
      <c r="CU67">
        <v>0.36929438583470198</v>
      </c>
      <c r="CV67">
        <v>0.246379053350957</v>
      </c>
      <c r="CW67">
        <v>2</v>
      </c>
      <c r="CX67">
        <v>1.03015433728036E-2</v>
      </c>
      <c r="CY67">
        <v>1.0300454756935499E-2</v>
      </c>
      <c r="CZ67">
        <v>2.8908570293458701E-3</v>
      </c>
      <c r="DA67">
        <v>2.8908570302251298E-3</v>
      </c>
      <c r="DB67">
        <v>2.40717807514633E-3</v>
      </c>
      <c r="DC67">
        <v>2.4071780762954E-3</v>
      </c>
      <c r="DD67">
        <v>1.6463414634146301</v>
      </c>
      <c r="DE67">
        <v>2</v>
      </c>
      <c r="DF67">
        <v>1.4186046511627901</v>
      </c>
      <c r="DG67">
        <v>2</v>
      </c>
      <c r="DH67">
        <v>16</v>
      </c>
      <c r="DI67">
        <v>110</v>
      </c>
      <c r="DJ67" t="s">
        <v>8</v>
      </c>
    </row>
    <row r="68" spans="1:114" x14ac:dyDescent="0.25">
      <c r="A68" t="s">
        <v>187</v>
      </c>
      <c r="B68">
        <v>72</v>
      </c>
      <c r="C68">
        <v>9</v>
      </c>
      <c r="D68">
        <v>0.125</v>
      </c>
      <c r="E68">
        <v>43</v>
      </c>
      <c r="F68">
        <v>0.59719999999999995</v>
      </c>
      <c r="G68">
        <v>193</v>
      </c>
      <c r="H68">
        <v>24</v>
      </c>
      <c r="I68">
        <v>0.1244</v>
      </c>
      <c r="J68">
        <v>125</v>
      </c>
      <c r="K68">
        <v>0.64770000000000005</v>
      </c>
      <c r="L68">
        <v>265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42</v>
      </c>
      <c r="T68">
        <v>0.21759999999999999</v>
      </c>
      <c r="U68">
        <v>6</v>
      </c>
      <c r="V68">
        <v>0.1429</v>
      </c>
      <c r="W68">
        <v>31</v>
      </c>
      <c r="X68">
        <v>0.73809999999999998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100</v>
      </c>
      <c r="AL68">
        <v>93</v>
      </c>
      <c r="AM68">
        <v>100</v>
      </c>
      <c r="AN68">
        <v>99</v>
      </c>
      <c r="AO68">
        <v>70</v>
      </c>
      <c r="AP68">
        <v>0.97219999999999995</v>
      </c>
      <c r="AQ68">
        <v>2</v>
      </c>
      <c r="AR68">
        <v>2.7799999999999998E-2</v>
      </c>
      <c r="AS68">
        <v>137</v>
      </c>
      <c r="AT68">
        <v>0.70979999999999999</v>
      </c>
      <c r="AU68">
        <v>56</v>
      </c>
      <c r="AV68">
        <v>0.29020000000000001</v>
      </c>
      <c r="AW68">
        <v>1.0286</v>
      </c>
      <c r="AX68">
        <v>1.0182</v>
      </c>
      <c r="AY68">
        <v>256.444444444444</v>
      </c>
      <c r="AZ68">
        <v>399.81347150259001</v>
      </c>
      <c r="BA68">
        <v>62193.246913580202</v>
      </c>
      <c r="BB68">
        <v>231103.69577706701</v>
      </c>
      <c r="BC68">
        <v>16</v>
      </c>
      <c r="BD68">
        <v>0.22220000000000001</v>
      </c>
      <c r="BE68">
        <v>23</v>
      </c>
      <c r="BF68">
        <v>0.1192</v>
      </c>
      <c r="BG68">
        <v>16</v>
      </c>
      <c r="BH68">
        <v>0.22220000000000001</v>
      </c>
      <c r="BI68">
        <v>21</v>
      </c>
      <c r="BJ68">
        <v>0.10879999999999999</v>
      </c>
      <c r="BK68">
        <v>6.7699999999999996E-2</v>
      </c>
      <c r="BL68">
        <v>0.18140000000000001</v>
      </c>
      <c r="BM68">
        <v>0.24909999999999999</v>
      </c>
      <c r="BN68">
        <v>18</v>
      </c>
      <c r="BO68">
        <v>41</v>
      </c>
      <c r="BP68">
        <v>0.25</v>
      </c>
      <c r="BQ68">
        <v>0.21</v>
      </c>
      <c r="BR68">
        <v>49</v>
      </c>
      <c r="BS68">
        <v>0.68059999999999998</v>
      </c>
      <c r="BT68">
        <v>2</v>
      </c>
      <c r="BU68">
        <v>2.7799999999999998E-2</v>
      </c>
      <c r="BV68">
        <v>81</v>
      </c>
      <c r="BW68">
        <v>0.41970000000000002</v>
      </c>
      <c r="BX68">
        <v>11</v>
      </c>
      <c r="BY68">
        <v>5.7000000000000002E-2</v>
      </c>
      <c r="BZ68">
        <v>21.8472222222222</v>
      </c>
      <c r="CA68">
        <v>25.8186528497409</v>
      </c>
      <c r="CB68">
        <v>161.24054783950601</v>
      </c>
      <c r="CC68">
        <v>472.12773497274998</v>
      </c>
      <c r="CD68">
        <v>2.7241282831606697E-4</v>
      </c>
      <c r="CE68">
        <v>0</v>
      </c>
      <c r="CF68">
        <v>56</v>
      </c>
      <c r="CG68">
        <v>58</v>
      </c>
      <c r="CH68">
        <v>1</v>
      </c>
      <c r="CI68">
        <v>0.86928104575163401</v>
      </c>
      <c r="CJ68">
        <v>0.51592356687898</v>
      </c>
      <c r="CK68">
        <v>0.55921052631578905</v>
      </c>
      <c r="CL68">
        <v>8.6419753086419707E-2</v>
      </c>
      <c r="CM68">
        <v>0.21176470588235199</v>
      </c>
      <c r="CN68">
        <v>63.636416803174001</v>
      </c>
      <c r="CO68">
        <v>1.2585851694279801E-3</v>
      </c>
      <c r="CP68">
        <v>42785987368.945396</v>
      </c>
      <c r="CQ68" s="1">
        <v>3.38355190024414E+16</v>
      </c>
      <c r="CR68">
        <v>5.9880722419534703E-2</v>
      </c>
      <c r="CS68">
        <v>0</v>
      </c>
      <c r="CT68">
        <v>2.7241282831606697E-4</v>
      </c>
      <c r="CU68">
        <v>0.401132609721566</v>
      </c>
      <c r="CV68">
        <v>0.351512804911776</v>
      </c>
      <c r="CW68">
        <v>3</v>
      </c>
      <c r="CX68">
        <v>2.3598356290351302E-3</v>
      </c>
      <c r="CY68">
        <v>2.1719246510837199E-3</v>
      </c>
      <c r="CZ68">
        <v>4.4183734536068302E-4</v>
      </c>
      <c r="DA68">
        <v>4.4183734533745199E-4</v>
      </c>
      <c r="DB68">
        <v>3.4547309850461598E-4</v>
      </c>
      <c r="DC68">
        <v>3.4547309842811598E-4</v>
      </c>
      <c r="DD68">
        <v>1.91463414634146</v>
      </c>
      <c r="DE68">
        <v>3</v>
      </c>
      <c r="DF68">
        <v>1.7674418604651101</v>
      </c>
      <c r="DG68">
        <v>2</v>
      </c>
      <c r="DH68">
        <v>1</v>
      </c>
      <c r="DI68">
        <v>6</v>
      </c>
      <c r="DJ68" t="s">
        <v>4</v>
      </c>
    </row>
    <row r="69" spans="1:114" x14ac:dyDescent="0.25">
      <c r="A69" t="s">
        <v>188</v>
      </c>
      <c r="B69">
        <v>64</v>
      </c>
      <c r="C69">
        <v>15</v>
      </c>
      <c r="D69">
        <v>0.2344</v>
      </c>
      <c r="E69">
        <v>47</v>
      </c>
      <c r="F69">
        <v>0.73440000000000005</v>
      </c>
      <c r="G69">
        <v>788</v>
      </c>
      <c r="H69">
        <v>60</v>
      </c>
      <c r="I69">
        <v>7.6100000000000001E-2</v>
      </c>
      <c r="J69">
        <v>544</v>
      </c>
      <c r="K69">
        <v>0.69040000000000001</v>
      </c>
      <c r="L69">
        <v>852</v>
      </c>
      <c r="M69">
        <v>4</v>
      </c>
      <c r="N69">
        <v>6.25E-2</v>
      </c>
      <c r="O69">
        <v>3</v>
      </c>
      <c r="P69">
        <v>0.75</v>
      </c>
      <c r="Q69">
        <v>4</v>
      </c>
      <c r="R69">
        <v>1</v>
      </c>
      <c r="S69">
        <v>239</v>
      </c>
      <c r="T69">
        <v>0.30330000000000001</v>
      </c>
      <c r="U69">
        <v>24</v>
      </c>
      <c r="V69">
        <v>0.1004</v>
      </c>
      <c r="W69">
        <v>140</v>
      </c>
      <c r="X69">
        <v>0.58579999999999999</v>
      </c>
      <c r="Y69">
        <v>3</v>
      </c>
      <c r="Z69">
        <v>4.6899999999999997E-2</v>
      </c>
      <c r="AA69">
        <v>3</v>
      </c>
      <c r="AB69">
        <v>1</v>
      </c>
      <c r="AC69">
        <v>3</v>
      </c>
      <c r="AD69">
        <v>1</v>
      </c>
      <c r="AE69">
        <v>1</v>
      </c>
      <c r="AF69">
        <v>1.2999999999999999E-3</v>
      </c>
      <c r="AG69">
        <v>1</v>
      </c>
      <c r="AH69">
        <v>1</v>
      </c>
      <c r="AI69">
        <v>1</v>
      </c>
      <c r="AJ69">
        <v>1</v>
      </c>
      <c r="AK69">
        <v>97</v>
      </c>
      <c r="AL69">
        <v>97</v>
      </c>
      <c r="AM69">
        <v>98</v>
      </c>
      <c r="AN69">
        <v>98</v>
      </c>
      <c r="AO69">
        <v>55</v>
      </c>
      <c r="AP69">
        <v>0.85940000000000005</v>
      </c>
      <c r="AQ69">
        <v>9</v>
      </c>
      <c r="AR69">
        <v>0.1406</v>
      </c>
      <c r="AS69">
        <v>616</v>
      </c>
      <c r="AT69">
        <v>0.78169999999999995</v>
      </c>
      <c r="AU69">
        <v>172</v>
      </c>
      <c r="AV69">
        <v>0.21829999999999999</v>
      </c>
      <c r="AW69">
        <v>1.1636</v>
      </c>
      <c r="AX69">
        <v>1.0207999999999999</v>
      </c>
      <c r="AY69">
        <v>197.59375</v>
      </c>
      <c r="AZ69">
        <v>694.36040609137001</v>
      </c>
      <c r="BA69">
        <v>55875.1162109375</v>
      </c>
      <c r="BB69">
        <v>476310.65690947999</v>
      </c>
      <c r="BC69">
        <v>14</v>
      </c>
      <c r="BD69">
        <v>0.21879999999999999</v>
      </c>
      <c r="BE69">
        <v>94</v>
      </c>
      <c r="BF69">
        <v>0.1193</v>
      </c>
      <c r="BG69">
        <v>14</v>
      </c>
      <c r="BH69">
        <v>0.21879999999999999</v>
      </c>
      <c r="BI69">
        <v>90</v>
      </c>
      <c r="BJ69">
        <v>0.1142</v>
      </c>
      <c r="BK69">
        <v>7.0599999999999996E-2</v>
      </c>
      <c r="BL69">
        <v>0.86980000000000002</v>
      </c>
      <c r="BM69">
        <v>0.94040000000000001</v>
      </c>
      <c r="BN69">
        <v>51</v>
      </c>
      <c r="BO69">
        <v>426</v>
      </c>
      <c r="BP69">
        <v>0.8</v>
      </c>
      <c r="BQ69">
        <v>0.54</v>
      </c>
      <c r="BR69">
        <v>19</v>
      </c>
      <c r="BS69">
        <v>0.2969</v>
      </c>
      <c r="BT69">
        <v>4</v>
      </c>
      <c r="BU69">
        <v>6.25E-2</v>
      </c>
      <c r="BV69">
        <v>278</v>
      </c>
      <c r="BW69">
        <v>0.3528</v>
      </c>
      <c r="BX69">
        <v>43</v>
      </c>
      <c r="BY69">
        <v>5.4600000000000003E-2</v>
      </c>
      <c r="BZ69">
        <v>26.34375</v>
      </c>
      <c r="CA69">
        <v>48.631979695431397</v>
      </c>
      <c r="CB69">
        <v>240.5068359375</v>
      </c>
      <c r="CC69">
        <v>1045.5650686696399</v>
      </c>
      <c r="CD69">
        <v>2.1009358390079902E-3</v>
      </c>
      <c r="CE69">
        <v>1.2944685126057599E-4</v>
      </c>
      <c r="CF69">
        <v>45.4</v>
      </c>
      <c r="CG69">
        <v>50.6111111111111</v>
      </c>
      <c r="CH69">
        <v>0.94285714285714195</v>
      </c>
      <c r="CI69">
        <v>0.79841269841269802</v>
      </c>
      <c r="CJ69">
        <v>0.55102040816326503</v>
      </c>
      <c r="CK69">
        <v>0.63432835820895495</v>
      </c>
      <c r="CL69">
        <v>0.18518518518518501</v>
      </c>
      <c r="CM69">
        <v>0.42352941176470499</v>
      </c>
      <c r="CN69">
        <v>109.209353402975</v>
      </c>
      <c r="CO69">
        <v>9.4967241362269791E-3</v>
      </c>
      <c r="CP69">
        <v>152081786094.07901</v>
      </c>
      <c r="CQ69" s="1">
        <v>1.1325206262658301E+17</v>
      </c>
      <c r="CR69">
        <v>0.195352375768755</v>
      </c>
      <c r="CS69">
        <v>1.2944685126057599E-4</v>
      </c>
      <c r="CT69">
        <v>2.1009358390079902E-3</v>
      </c>
      <c r="CU69">
        <v>0.331389068913372</v>
      </c>
      <c r="CV69">
        <v>0.32004619006913498</v>
      </c>
      <c r="CW69">
        <v>2</v>
      </c>
      <c r="CX69">
        <v>4.9707913111710503E-3</v>
      </c>
      <c r="CY69">
        <v>3.1703675610783E-3</v>
      </c>
      <c r="CZ69">
        <v>1.6702353329733201E-3</v>
      </c>
      <c r="DA69">
        <v>1.6702353336553199E-3</v>
      </c>
      <c r="DB69">
        <v>3.3369851008771198E-4</v>
      </c>
      <c r="DC69">
        <v>3.33698510184581E-4</v>
      </c>
      <c r="DD69">
        <v>1.7926829268292599</v>
      </c>
      <c r="DE69">
        <v>2</v>
      </c>
      <c r="DF69">
        <v>1.5581395348837199</v>
      </c>
      <c r="DG69">
        <v>2</v>
      </c>
      <c r="DH69">
        <v>6</v>
      </c>
      <c r="DI69">
        <v>34</v>
      </c>
      <c r="DJ69" t="s">
        <v>4</v>
      </c>
    </row>
    <row r="70" spans="1:114" x14ac:dyDescent="0.25">
      <c r="A70" t="s">
        <v>189</v>
      </c>
      <c r="B70">
        <v>4460</v>
      </c>
      <c r="C70">
        <v>492</v>
      </c>
      <c r="D70">
        <v>0.1103</v>
      </c>
      <c r="E70">
        <v>1600</v>
      </c>
      <c r="F70">
        <v>0.35870000000000002</v>
      </c>
      <c r="G70">
        <v>10326</v>
      </c>
      <c r="H70">
        <v>1047</v>
      </c>
      <c r="I70">
        <v>0.1014</v>
      </c>
      <c r="J70">
        <v>6237</v>
      </c>
      <c r="K70">
        <v>0.60399999999999998</v>
      </c>
      <c r="L70">
        <v>14786</v>
      </c>
      <c r="M70">
        <v>2352</v>
      </c>
      <c r="N70">
        <v>0.52739999999999998</v>
      </c>
      <c r="O70">
        <v>320</v>
      </c>
      <c r="P70">
        <v>0.1361</v>
      </c>
      <c r="Q70">
        <v>834</v>
      </c>
      <c r="R70">
        <v>0.35460000000000003</v>
      </c>
      <c r="S70">
        <v>827</v>
      </c>
      <c r="T70">
        <v>8.0100000000000005E-2</v>
      </c>
      <c r="U70">
        <v>60</v>
      </c>
      <c r="V70">
        <v>7.2599999999999998E-2</v>
      </c>
      <c r="W70">
        <v>543</v>
      </c>
      <c r="X70">
        <v>0.65659999999999996</v>
      </c>
      <c r="Y70">
        <v>30</v>
      </c>
      <c r="Z70">
        <v>6.7000000000000002E-3</v>
      </c>
      <c r="AA70">
        <v>30</v>
      </c>
      <c r="AB70">
        <v>1</v>
      </c>
      <c r="AC70">
        <v>12</v>
      </c>
      <c r="AD70">
        <v>0.4</v>
      </c>
      <c r="AE70">
        <v>18</v>
      </c>
      <c r="AF70">
        <v>1.6999999999999999E-3</v>
      </c>
      <c r="AG70">
        <v>18</v>
      </c>
      <c r="AH70">
        <v>1</v>
      </c>
      <c r="AI70">
        <v>16</v>
      </c>
      <c r="AJ70">
        <v>0.88890000000000002</v>
      </c>
      <c r="AK70">
        <v>47</v>
      </c>
      <c r="AL70">
        <v>39</v>
      </c>
      <c r="AM70">
        <v>80</v>
      </c>
      <c r="AN70">
        <v>60</v>
      </c>
      <c r="AO70">
        <v>3367</v>
      </c>
      <c r="AP70">
        <v>0.75490000000000002</v>
      </c>
      <c r="AQ70">
        <v>1093</v>
      </c>
      <c r="AR70">
        <v>0.24510000000000001</v>
      </c>
      <c r="AS70">
        <v>8500</v>
      </c>
      <c r="AT70">
        <v>0.82320000000000004</v>
      </c>
      <c r="AU70">
        <v>1826</v>
      </c>
      <c r="AV70">
        <v>0.17680000000000001</v>
      </c>
      <c r="AW70">
        <v>1.7524999999999999</v>
      </c>
      <c r="AX70">
        <v>1</v>
      </c>
      <c r="AY70">
        <v>1018.07892376681</v>
      </c>
      <c r="AZ70">
        <v>688.10178190974204</v>
      </c>
      <c r="BA70">
        <v>2149971.0229190201</v>
      </c>
      <c r="BB70">
        <v>947798.27697339002</v>
      </c>
      <c r="BC70">
        <v>774</v>
      </c>
      <c r="BD70">
        <v>0.17349999999999999</v>
      </c>
      <c r="BE70">
        <v>2179</v>
      </c>
      <c r="BF70">
        <v>0.21099999999999999</v>
      </c>
      <c r="BG70">
        <v>387</v>
      </c>
      <c r="BH70">
        <v>8.6800000000000002E-2</v>
      </c>
      <c r="BI70">
        <v>673</v>
      </c>
      <c r="BJ70">
        <v>6.5199999999999994E-2</v>
      </c>
      <c r="BK70">
        <v>4.0768000000000004</v>
      </c>
      <c r="BL70">
        <v>9.4388000000000005</v>
      </c>
      <c r="BM70">
        <v>13.515499999999999</v>
      </c>
      <c r="BN70">
        <v>1121</v>
      </c>
      <c r="BO70">
        <v>3250</v>
      </c>
      <c r="BP70">
        <v>0.25</v>
      </c>
      <c r="BQ70">
        <v>0.31</v>
      </c>
      <c r="BR70">
        <v>2995</v>
      </c>
      <c r="BS70">
        <v>0.67149999999999999</v>
      </c>
      <c r="BT70">
        <v>117</v>
      </c>
      <c r="BU70">
        <v>2.6200000000000001E-2</v>
      </c>
      <c r="BV70">
        <v>3625</v>
      </c>
      <c r="BW70">
        <v>0.35110000000000002</v>
      </c>
      <c r="BX70">
        <v>559</v>
      </c>
      <c r="BY70">
        <v>5.4100000000000002E-2</v>
      </c>
      <c r="BZ70">
        <v>25.537892376681601</v>
      </c>
      <c r="CA70">
        <v>37.068177416230803</v>
      </c>
      <c r="CB70">
        <v>293.915828741778</v>
      </c>
      <c r="CC70">
        <v>672.35134641669902</v>
      </c>
      <c r="CD70">
        <v>1.24958638298689E-2</v>
      </c>
      <c r="CE70">
        <v>1.4975234068793799E-2</v>
      </c>
      <c r="CF70">
        <v>30.524999999999999</v>
      </c>
      <c r="CG70">
        <v>42.457627118643998</v>
      </c>
      <c r="CH70">
        <v>0.54623044096728302</v>
      </c>
      <c r="CI70">
        <v>0.60338345864661602</v>
      </c>
      <c r="CJ70">
        <v>0.65322580645161199</v>
      </c>
      <c r="CK70">
        <v>0.75221238938053003</v>
      </c>
      <c r="CL70">
        <v>0.49382716049382702</v>
      </c>
      <c r="CM70">
        <v>0.69411764705882295</v>
      </c>
      <c r="CN70">
        <v>121.887990061255</v>
      </c>
      <c r="CO70">
        <v>7.0728953718483104E-2</v>
      </c>
      <c r="CP70">
        <v>606970998194.74097</v>
      </c>
      <c r="CQ70" s="1">
        <v>2.2644951280220499E+17</v>
      </c>
      <c r="CR70">
        <v>0.57876380965410401</v>
      </c>
      <c r="CS70">
        <v>1.4943071997593E-2</v>
      </c>
      <c r="CT70">
        <v>1.2491296685582199E-2</v>
      </c>
      <c r="CU70">
        <v>0.243232823343208</v>
      </c>
      <c r="CV70">
        <v>0.23067306027017601</v>
      </c>
      <c r="CW70">
        <v>2</v>
      </c>
      <c r="CX70">
        <v>1.2185012307120499E-2</v>
      </c>
      <c r="CY70">
        <v>1.2115905041401301E-2</v>
      </c>
      <c r="CZ70">
        <v>5.9471414893684498E-3</v>
      </c>
      <c r="DA70">
        <v>5.9471414941959302E-3</v>
      </c>
      <c r="DB70">
        <v>5.8401889189139498E-3</v>
      </c>
      <c r="DC70">
        <v>5.8401889237588997E-3</v>
      </c>
      <c r="DD70">
        <v>1.51219512195121</v>
      </c>
      <c r="DE70">
        <v>2</v>
      </c>
      <c r="DF70">
        <v>1.31395348837209</v>
      </c>
      <c r="DG70">
        <v>2</v>
      </c>
      <c r="DH70">
        <v>48</v>
      </c>
      <c r="DI70">
        <v>200</v>
      </c>
      <c r="DJ70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zoomScale="55" zoomScaleNormal="55" zoomScalePageLayoutView="55" workbookViewId="0">
      <selection activeCell="E48" sqref="E48"/>
    </sheetView>
  </sheetViews>
  <sheetFormatPr defaultColWidth="8.85546875" defaultRowHeight="15" x14ac:dyDescent="0.25"/>
  <cols>
    <col min="4" max="9" width="16" bestFit="1" customWidth="1"/>
  </cols>
  <sheetData>
    <row r="1" spans="1:16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25">
      <c r="A2">
        <v>1</v>
      </c>
      <c r="B2">
        <v>3.5773929659345302E-4</v>
      </c>
      <c r="C2" t="s">
        <v>4</v>
      </c>
      <c r="D2" t="str">
        <f t="shared" ref="D2:I11" si="0">IF($C2=D$1,$B2, "")</f>
        <v/>
      </c>
      <c r="E2">
        <f t="shared" si="0"/>
        <v>3.5773929659345302E-4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>
        <v>0.1</v>
      </c>
      <c r="K2">
        <f>COUNTIF(D$2:D$200,"&lt;"&amp;$J2)</f>
        <v>2</v>
      </c>
      <c r="L2">
        <f t="shared" ref="L2:P2" si="1">COUNTIF(E$2:E$200,"&lt;"&amp;$J2)</f>
        <v>30</v>
      </c>
      <c r="M2">
        <f t="shared" si="1"/>
        <v>5</v>
      </c>
      <c r="N2">
        <f t="shared" si="1"/>
        <v>1</v>
      </c>
      <c r="O2">
        <f t="shared" si="1"/>
        <v>1</v>
      </c>
      <c r="P2">
        <f t="shared" si="1"/>
        <v>13</v>
      </c>
    </row>
    <row r="3" spans="1:16" x14ac:dyDescent="0.25">
      <c r="A3">
        <v>2</v>
      </c>
      <c r="B3">
        <v>4.2790709486604898E-3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4.2790709486604898E-3</v>
      </c>
      <c r="J3">
        <v>0.2</v>
      </c>
      <c r="K3">
        <f>COUNTIFS(D$2:D$200, "&lt;"&amp;$J3, D$2:D$200, "&gt;"&amp;$J2)</f>
        <v>1</v>
      </c>
      <c r="L3">
        <f t="shared" ref="L3:P3" si="2">COUNTIFS(E$2:E$200, "&lt;"&amp;$J3, E$2:E$200, "&gt;"&amp;$J2)</f>
        <v>0</v>
      </c>
      <c r="M3">
        <f t="shared" si="2"/>
        <v>1</v>
      </c>
      <c r="N3">
        <f t="shared" si="2"/>
        <v>1</v>
      </c>
      <c r="O3">
        <f t="shared" si="2"/>
        <v>0</v>
      </c>
      <c r="P3">
        <f t="shared" si="2"/>
        <v>2</v>
      </c>
    </row>
    <row r="4" spans="1:16" x14ac:dyDescent="0.25">
      <c r="A4">
        <v>3</v>
      </c>
      <c r="B4">
        <v>2.17217791967237E-2</v>
      </c>
      <c r="C4" t="s">
        <v>3</v>
      </c>
      <c r="D4">
        <f t="shared" si="0"/>
        <v>2.17217791967237E-2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>
        <v>0.3</v>
      </c>
      <c r="K4">
        <f t="shared" ref="K4:K10" si="3">COUNTIFS(D$2:D$200, "&lt;"&amp;$J4, D$2:D$200, "&gt;"&amp;$J3)</f>
        <v>1</v>
      </c>
      <c r="L4">
        <f t="shared" ref="L4" si="4">COUNTIFS(E$2:E$200, "&lt;"&amp;$J4, E$2:E$200, "&gt;"&amp;$J3)</f>
        <v>0</v>
      </c>
      <c r="M4">
        <f t="shared" ref="M4" si="5">COUNTIFS(F$2:F$200, "&lt;"&amp;$J4, F$2:F$200, "&gt;"&amp;$J3)</f>
        <v>0</v>
      </c>
      <c r="N4">
        <f t="shared" ref="N4" si="6">COUNTIFS(G$2:G$200, "&lt;"&amp;$J4, G$2:G$200, "&gt;"&amp;$J3)</f>
        <v>0</v>
      </c>
      <c r="O4">
        <f t="shared" ref="O4" si="7">COUNTIFS(H$2:H$200, "&lt;"&amp;$J4, H$2:H$200, "&gt;"&amp;$J3)</f>
        <v>3</v>
      </c>
      <c r="P4">
        <f t="shared" ref="P4" si="8">COUNTIFS(I$2:I$200, "&lt;"&amp;$J4, I$2:I$200, "&gt;"&amp;$J3)</f>
        <v>1</v>
      </c>
    </row>
    <row r="5" spans="1:16" x14ac:dyDescent="0.25">
      <c r="A5">
        <v>4</v>
      </c>
      <c r="B5">
        <v>2.4957442281126601E-3</v>
      </c>
      <c r="C5" t="s">
        <v>4</v>
      </c>
      <c r="D5" t="str">
        <f t="shared" si="0"/>
        <v/>
      </c>
      <c r="E5">
        <f t="shared" si="0"/>
        <v>2.4957442281126601E-3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>
        <v>0.4</v>
      </c>
      <c r="K5">
        <f t="shared" si="3"/>
        <v>1</v>
      </c>
      <c r="L5">
        <f t="shared" ref="L5" si="9">COUNTIFS(E$2:E$200, "&lt;"&amp;$J5, E$2:E$200, "&gt;"&amp;$J4)</f>
        <v>0</v>
      </c>
      <c r="M5">
        <f t="shared" ref="M5" si="10">COUNTIFS(F$2:F$200, "&lt;"&amp;$J5, F$2:F$200, "&gt;"&amp;$J4)</f>
        <v>0</v>
      </c>
      <c r="N5">
        <f t="shared" ref="N5" si="11">COUNTIFS(G$2:G$200, "&lt;"&amp;$J5, G$2:G$200, "&gt;"&amp;$J4)</f>
        <v>0</v>
      </c>
      <c r="O5">
        <f t="shared" ref="O5" si="12">COUNTIFS(H$2:H$200, "&lt;"&amp;$J5, H$2:H$200, "&gt;"&amp;$J4)</f>
        <v>1</v>
      </c>
      <c r="P5">
        <f t="shared" ref="P5" si="13">COUNTIFS(I$2:I$200, "&lt;"&amp;$J5, I$2:I$200, "&gt;"&amp;$J4)</f>
        <v>1</v>
      </c>
    </row>
    <row r="6" spans="1:16" x14ac:dyDescent="0.25">
      <c r="A6">
        <v>5</v>
      </c>
      <c r="B6">
        <v>0.236665854061892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0.236665854061892</v>
      </c>
      <c r="I6" t="str">
        <f t="shared" si="0"/>
        <v/>
      </c>
      <c r="J6">
        <v>0.5</v>
      </c>
      <c r="K6">
        <f t="shared" si="3"/>
        <v>0</v>
      </c>
      <c r="L6">
        <f t="shared" ref="L6" si="14">COUNTIFS(E$2:E$200, "&lt;"&amp;$J6, E$2:E$200, "&gt;"&amp;$J5)</f>
        <v>0</v>
      </c>
      <c r="M6">
        <f t="shared" ref="M6" si="15">COUNTIFS(F$2:F$200, "&lt;"&amp;$J6, F$2:F$200, "&gt;"&amp;$J5)</f>
        <v>1</v>
      </c>
      <c r="N6">
        <f t="shared" ref="N6" si="16">COUNTIFS(G$2:G$200, "&lt;"&amp;$J6, G$2:G$200, "&gt;"&amp;$J5)</f>
        <v>0</v>
      </c>
      <c r="O6">
        <f t="shared" ref="O6" si="17">COUNTIFS(H$2:H$200, "&lt;"&amp;$J6, H$2:H$200, "&gt;"&amp;$J5)</f>
        <v>0</v>
      </c>
      <c r="P6">
        <f t="shared" ref="P6" si="18">COUNTIFS(I$2:I$200, "&lt;"&amp;$J6, I$2:I$200, "&gt;"&amp;$J5)</f>
        <v>0</v>
      </c>
    </row>
    <row r="7" spans="1:16" x14ac:dyDescent="0.25">
      <c r="A7">
        <v>6</v>
      </c>
      <c r="B7">
        <v>1.11918647536069E-2</v>
      </c>
      <c r="C7" t="s">
        <v>4</v>
      </c>
      <c r="D7" t="str">
        <f t="shared" si="0"/>
        <v/>
      </c>
      <c r="E7">
        <f t="shared" si="0"/>
        <v>1.11918647536069E-2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>
        <v>0.6</v>
      </c>
      <c r="K7">
        <f t="shared" si="3"/>
        <v>1</v>
      </c>
      <c r="L7">
        <f t="shared" ref="L7" si="19">COUNTIFS(E$2:E$200, "&lt;"&amp;$J7, E$2:E$200, "&gt;"&amp;$J6)</f>
        <v>0</v>
      </c>
      <c r="M7">
        <f t="shared" ref="M7" si="20">COUNTIFS(F$2:F$200, "&lt;"&amp;$J7, F$2:F$200, "&gt;"&amp;$J6)</f>
        <v>0</v>
      </c>
      <c r="N7">
        <f t="shared" ref="N7" si="21">COUNTIFS(G$2:G$200, "&lt;"&amp;$J7, G$2:G$200, "&gt;"&amp;$J6)</f>
        <v>0</v>
      </c>
      <c r="O7">
        <f t="shared" ref="O7" si="22">COUNTIFS(H$2:H$200, "&lt;"&amp;$J7, H$2:H$200, "&gt;"&amp;$J6)</f>
        <v>0</v>
      </c>
      <c r="P7">
        <f t="shared" ref="P7" si="23">COUNTIFS(I$2:I$200, "&lt;"&amp;$J7, I$2:I$200, "&gt;"&amp;$J6)</f>
        <v>0</v>
      </c>
    </row>
    <row r="8" spans="1:16" x14ac:dyDescent="0.25">
      <c r="A8">
        <v>7</v>
      </c>
      <c r="B8">
        <v>4.6507959279546698E-3</v>
      </c>
      <c r="C8" t="s">
        <v>4</v>
      </c>
      <c r="D8" t="str">
        <f t="shared" si="0"/>
        <v/>
      </c>
      <c r="E8">
        <f t="shared" si="0"/>
        <v>4.6507959279546698E-3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>
        <v>0.7</v>
      </c>
      <c r="K8">
        <f t="shared" si="3"/>
        <v>1</v>
      </c>
      <c r="L8">
        <f t="shared" ref="L8" si="24">COUNTIFS(E$2:E$200, "&lt;"&amp;$J8, E$2:E$200, "&gt;"&amp;$J7)</f>
        <v>0</v>
      </c>
      <c r="M8">
        <f t="shared" ref="M8" si="25">COUNTIFS(F$2:F$200, "&lt;"&amp;$J8, F$2:F$200, "&gt;"&amp;$J7)</f>
        <v>0</v>
      </c>
      <c r="N8">
        <f t="shared" ref="N8" si="26">COUNTIFS(G$2:G$200, "&lt;"&amp;$J8, G$2:G$200, "&gt;"&amp;$J7)</f>
        <v>0</v>
      </c>
      <c r="O8">
        <f t="shared" ref="O8" si="27">COUNTIFS(H$2:H$200, "&lt;"&amp;$J8, H$2:H$200, "&gt;"&amp;$J7)</f>
        <v>0</v>
      </c>
      <c r="P8">
        <f t="shared" ref="P8" si="28">COUNTIFS(I$2:I$200, "&lt;"&amp;$J8, I$2:I$200, "&gt;"&amp;$J7)</f>
        <v>0</v>
      </c>
    </row>
    <row r="9" spans="1:16" x14ac:dyDescent="0.25">
      <c r="A9">
        <v>8</v>
      </c>
      <c r="B9">
        <v>1.1425941037887501E-2</v>
      </c>
      <c r="C9" t="s">
        <v>4</v>
      </c>
      <c r="D9" t="str">
        <f t="shared" si="0"/>
        <v/>
      </c>
      <c r="E9">
        <f t="shared" si="0"/>
        <v>1.1425941037887501E-2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>
        <v>0.8</v>
      </c>
      <c r="K9">
        <f t="shared" si="3"/>
        <v>0</v>
      </c>
      <c r="L9">
        <f t="shared" ref="L9" si="29">COUNTIFS(E$2:E$200, "&lt;"&amp;$J9, E$2:E$200, "&gt;"&amp;$J8)</f>
        <v>0</v>
      </c>
      <c r="M9">
        <f t="shared" ref="M9" si="30">COUNTIFS(F$2:F$200, "&lt;"&amp;$J9, F$2:F$200, "&gt;"&amp;$J8)</f>
        <v>0</v>
      </c>
      <c r="N9">
        <f t="shared" ref="N9" si="31">COUNTIFS(G$2:G$200, "&lt;"&amp;$J9, G$2:G$200, "&gt;"&amp;$J8)</f>
        <v>0</v>
      </c>
      <c r="O9">
        <f t="shared" ref="O9" si="32">COUNTIFS(H$2:H$200, "&lt;"&amp;$J9, H$2:H$200, "&gt;"&amp;$J8)</f>
        <v>0</v>
      </c>
      <c r="P9">
        <f t="shared" ref="P9" si="33">COUNTIFS(I$2:I$200, "&lt;"&amp;$J9, I$2:I$200, "&gt;"&amp;$J8)</f>
        <v>0</v>
      </c>
    </row>
    <row r="10" spans="1:16" x14ac:dyDescent="0.25">
      <c r="A10">
        <v>9</v>
      </c>
      <c r="B10">
        <v>6.9737849460599502E-3</v>
      </c>
      <c r="C10" t="s">
        <v>4</v>
      </c>
      <c r="D10" t="str">
        <f t="shared" si="0"/>
        <v/>
      </c>
      <c r="E10">
        <f t="shared" si="0"/>
        <v>6.9737849460599502E-3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>
        <v>0.9</v>
      </c>
      <c r="K10">
        <f t="shared" si="3"/>
        <v>0</v>
      </c>
      <c r="L10">
        <f t="shared" ref="L10" si="34">COUNTIFS(E$2:E$200, "&lt;"&amp;$J10, E$2:E$200, "&gt;"&amp;$J9)</f>
        <v>0</v>
      </c>
      <c r="M10">
        <f t="shared" ref="M10" si="35">COUNTIFS(F$2:F$200, "&lt;"&amp;$J10, F$2:F$200, "&gt;"&amp;$J9)</f>
        <v>0</v>
      </c>
      <c r="N10">
        <f t="shared" ref="N10" si="36">COUNTIFS(G$2:G$200, "&lt;"&amp;$J10, G$2:G$200, "&gt;"&amp;$J9)</f>
        <v>0</v>
      </c>
      <c r="O10">
        <f t="shared" ref="O10" si="37">COUNTIFS(H$2:H$200, "&lt;"&amp;$J10, H$2:H$200, "&gt;"&amp;$J9)</f>
        <v>0</v>
      </c>
      <c r="P10">
        <f t="shared" ref="P10" si="38">COUNTIFS(I$2:I$200, "&lt;"&amp;$J10, I$2:I$200, "&gt;"&amp;$J9)</f>
        <v>0</v>
      </c>
    </row>
    <row r="11" spans="1:16" x14ac:dyDescent="0.25">
      <c r="A11">
        <v>10</v>
      </c>
      <c r="B11">
        <v>0.32920032152723</v>
      </c>
      <c r="C11" t="s">
        <v>3</v>
      </c>
      <c r="D11">
        <f t="shared" si="0"/>
        <v>0.32920032152723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>
        <v>1</v>
      </c>
      <c r="K11">
        <f>COUNTIFS(D$2:D$200, "&lt;="&amp;$J11, D$2:D$200, "&gt;"&amp;$J10)</f>
        <v>1</v>
      </c>
      <c r="L11">
        <f t="shared" ref="L11:P11" si="39">COUNTIFS(E$2:E$200, "&lt;="&amp;$J11, E$2:E$200, "&gt;"&amp;$J10)</f>
        <v>0</v>
      </c>
      <c r="M11">
        <f t="shared" si="39"/>
        <v>0</v>
      </c>
      <c r="N11">
        <f t="shared" si="39"/>
        <v>0</v>
      </c>
      <c r="O11">
        <f t="shared" si="39"/>
        <v>0</v>
      </c>
      <c r="P11">
        <f t="shared" si="39"/>
        <v>0</v>
      </c>
    </row>
    <row r="12" spans="1:16" x14ac:dyDescent="0.25">
      <c r="A12">
        <v>11</v>
      </c>
      <c r="B12">
        <v>1.93862940406909E-2</v>
      </c>
      <c r="C12" t="s">
        <v>8</v>
      </c>
      <c r="D12" t="str">
        <f t="shared" ref="D12:I21" si="40">IF($C12=D$1,$B12, "")</f>
        <v/>
      </c>
      <c r="E12" t="str">
        <f t="shared" si="40"/>
        <v/>
      </c>
      <c r="F12" t="str">
        <f t="shared" si="40"/>
        <v/>
      </c>
      <c r="G12" t="str">
        <f t="shared" si="40"/>
        <v/>
      </c>
      <c r="H12" t="str">
        <f t="shared" si="40"/>
        <v/>
      </c>
      <c r="I12">
        <f t="shared" si="40"/>
        <v>1.93862940406909E-2</v>
      </c>
      <c r="K12">
        <v>8</v>
      </c>
      <c r="L12">
        <v>30</v>
      </c>
      <c r="M12">
        <v>7</v>
      </c>
      <c r="N12">
        <v>2</v>
      </c>
      <c r="O12">
        <v>5</v>
      </c>
      <c r="P12">
        <v>17</v>
      </c>
    </row>
    <row r="13" spans="1:16" x14ac:dyDescent="0.25">
      <c r="A13">
        <v>12</v>
      </c>
      <c r="B13">
        <v>2.06391873250136E-3</v>
      </c>
      <c r="C13" t="s">
        <v>4</v>
      </c>
      <c r="D13" t="str">
        <f t="shared" si="40"/>
        <v/>
      </c>
      <c r="E13">
        <f t="shared" si="40"/>
        <v>2.06391873250136E-3</v>
      </c>
      <c r="F13" t="str">
        <f t="shared" si="40"/>
        <v/>
      </c>
      <c r="G13" t="str">
        <f t="shared" si="40"/>
        <v/>
      </c>
      <c r="H13" t="str">
        <f t="shared" si="40"/>
        <v/>
      </c>
      <c r="I13" t="str">
        <f t="shared" si="40"/>
        <v/>
      </c>
    </row>
    <row r="14" spans="1:16" x14ac:dyDescent="0.25">
      <c r="A14">
        <v>13</v>
      </c>
      <c r="B14">
        <v>5.3325383605213397E-3</v>
      </c>
      <c r="C14" t="s">
        <v>4</v>
      </c>
      <c r="D14" t="str">
        <f t="shared" si="40"/>
        <v/>
      </c>
      <c r="E14">
        <f t="shared" si="40"/>
        <v>5.3325383605213397E-3</v>
      </c>
      <c r="F14" t="str">
        <f t="shared" si="40"/>
        <v/>
      </c>
      <c r="G14" t="str">
        <f t="shared" si="40"/>
        <v/>
      </c>
      <c r="H14" t="str">
        <f t="shared" si="40"/>
        <v/>
      </c>
      <c r="I14" t="str">
        <f t="shared" si="40"/>
        <v/>
      </c>
      <c r="K14">
        <v>8</v>
      </c>
      <c r="L14">
        <v>30</v>
      </c>
      <c r="M14">
        <v>7</v>
      </c>
      <c r="N14">
        <v>2</v>
      </c>
      <c r="O14">
        <v>5</v>
      </c>
      <c r="P14">
        <v>17</v>
      </c>
    </row>
    <row r="15" spans="1:16" x14ac:dyDescent="0.25">
      <c r="A15">
        <v>14</v>
      </c>
      <c r="B15">
        <v>1.4474540489130799E-2</v>
      </c>
      <c r="C15" t="s">
        <v>4</v>
      </c>
      <c r="D15" t="str">
        <f t="shared" si="40"/>
        <v/>
      </c>
      <c r="E15">
        <f t="shared" si="40"/>
        <v>1.4474540489130799E-2</v>
      </c>
      <c r="F15" t="str">
        <f t="shared" si="40"/>
        <v/>
      </c>
      <c r="G15" t="str">
        <f t="shared" si="40"/>
        <v/>
      </c>
      <c r="H15" t="str">
        <f t="shared" si="40"/>
        <v/>
      </c>
      <c r="I15" t="str">
        <f t="shared" si="40"/>
        <v/>
      </c>
    </row>
    <row r="16" spans="1:16" x14ac:dyDescent="0.25">
      <c r="A16">
        <v>15</v>
      </c>
      <c r="B16">
        <v>0.26104636297153599</v>
      </c>
      <c r="C16" t="s">
        <v>3</v>
      </c>
      <c r="D16">
        <f t="shared" si="40"/>
        <v>0.26104636297153599</v>
      </c>
      <c r="E16" t="str">
        <f t="shared" si="40"/>
        <v/>
      </c>
      <c r="F16" t="str">
        <f t="shared" si="40"/>
        <v/>
      </c>
      <c r="G16" t="str">
        <f t="shared" si="40"/>
        <v/>
      </c>
      <c r="H16" t="str">
        <f t="shared" si="40"/>
        <v/>
      </c>
      <c r="I16" t="str">
        <f t="shared" si="40"/>
        <v/>
      </c>
    </row>
    <row r="17" spans="1:9" x14ac:dyDescent="0.25">
      <c r="A17">
        <v>16</v>
      </c>
      <c r="B17">
        <v>1.66376701011056E-3</v>
      </c>
      <c r="C17" t="s">
        <v>4</v>
      </c>
      <c r="D17" t="str">
        <f t="shared" si="40"/>
        <v/>
      </c>
      <c r="E17">
        <f t="shared" si="40"/>
        <v>1.66376701011056E-3</v>
      </c>
      <c r="F17" t="str">
        <f t="shared" si="40"/>
        <v/>
      </c>
      <c r="G17" t="str">
        <f t="shared" si="40"/>
        <v/>
      </c>
      <c r="H17" t="str">
        <f t="shared" si="40"/>
        <v/>
      </c>
      <c r="I17" t="str">
        <f t="shared" si="40"/>
        <v/>
      </c>
    </row>
    <row r="18" spans="1:9" x14ac:dyDescent="0.25">
      <c r="A18">
        <v>17</v>
      </c>
      <c r="B18">
        <v>0.117660156038409</v>
      </c>
      <c r="C18" t="s">
        <v>5</v>
      </c>
      <c r="D18" t="str">
        <f t="shared" si="40"/>
        <v/>
      </c>
      <c r="E18" t="str">
        <f t="shared" si="40"/>
        <v/>
      </c>
      <c r="F18">
        <f t="shared" si="40"/>
        <v>0.117660156038409</v>
      </c>
      <c r="G18" t="str">
        <f t="shared" si="40"/>
        <v/>
      </c>
      <c r="H18" t="str">
        <f t="shared" si="40"/>
        <v/>
      </c>
      <c r="I18" t="str">
        <f t="shared" si="40"/>
        <v/>
      </c>
    </row>
    <row r="19" spans="1:9" x14ac:dyDescent="0.25">
      <c r="A19">
        <v>18</v>
      </c>
      <c r="B19">
        <v>1.3818710825466899E-2</v>
      </c>
      <c r="C19" t="s">
        <v>8</v>
      </c>
      <c r="D19" t="str">
        <f t="shared" si="40"/>
        <v/>
      </c>
      <c r="E19" t="str">
        <f t="shared" si="40"/>
        <v/>
      </c>
      <c r="F19" t="str">
        <f t="shared" si="40"/>
        <v/>
      </c>
      <c r="G19" t="str">
        <f t="shared" si="40"/>
        <v/>
      </c>
      <c r="H19" t="str">
        <f t="shared" si="40"/>
        <v/>
      </c>
      <c r="I19">
        <f t="shared" si="40"/>
        <v>1.3818710825466899E-2</v>
      </c>
    </row>
    <row r="20" spans="1:9" x14ac:dyDescent="0.25">
      <c r="A20">
        <v>19</v>
      </c>
      <c r="B20">
        <v>0.11140882273625</v>
      </c>
      <c r="C20" t="s">
        <v>3</v>
      </c>
      <c r="D20">
        <f t="shared" si="40"/>
        <v>0.11140882273625</v>
      </c>
      <c r="E20" t="str">
        <f t="shared" si="40"/>
        <v/>
      </c>
      <c r="F20" t="str">
        <f t="shared" si="40"/>
        <v/>
      </c>
      <c r="G20" t="str">
        <f t="shared" si="40"/>
        <v/>
      </c>
      <c r="H20" t="str">
        <f t="shared" si="40"/>
        <v/>
      </c>
      <c r="I20" t="str">
        <f t="shared" si="40"/>
        <v/>
      </c>
    </row>
    <row r="21" spans="1:9" x14ac:dyDescent="0.25">
      <c r="A21">
        <v>20</v>
      </c>
      <c r="B21">
        <v>1.5793829989408799E-3</v>
      </c>
      <c r="C21" t="s">
        <v>4</v>
      </c>
      <c r="D21" t="str">
        <f t="shared" si="40"/>
        <v/>
      </c>
      <c r="E21">
        <f t="shared" si="40"/>
        <v>1.5793829989408799E-3</v>
      </c>
      <c r="F21" t="str">
        <f t="shared" si="40"/>
        <v/>
      </c>
      <c r="G21" t="str">
        <f t="shared" si="40"/>
        <v/>
      </c>
      <c r="H21" t="str">
        <f t="shared" si="40"/>
        <v/>
      </c>
      <c r="I21" t="str">
        <f t="shared" si="40"/>
        <v/>
      </c>
    </row>
    <row r="22" spans="1:9" x14ac:dyDescent="0.25">
      <c r="A22">
        <v>21</v>
      </c>
      <c r="B22">
        <v>2.13920023213858E-3</v>
      </c>
      <c r="C22" t="s">
        <v>4</v>
      </c>
      <c r="D22" t="str">
        <f t="shared" ref="D22:I31" si="41">IF($C22=D$1,$B22, "")</f>
        <v/>
      </c>
      <c r="E22">
        <f t="shared" si="41"/>
        <v>2.13920023213858E-3</v>
      </c>
      <c r="F22" t="str">
        <f t="shared" si="41"/>
        <v/>
      </c>
      <c r="G22" t="str">
        <f t="shared" si="41"/>
        <v/>
      </c>
      <c r="H22" t="str">
        <f t="shared" si="41"/>
        <v/>
      </c>
      <c r="I22" t="str">
        <f t="shared" si="41"/>
        <v/>
      </c>
    </row>
    <row r="23" spans="1:9" x14ac:dyDescent="0.25">
      <c r="A23">
        <v>22</v>
      </c>
      <c r="B23">
        <v>7.4944025157160201E-3</v>
      </c>
      <c r="C23" t="s">
        <v>4</v>
      </c>
      <c r="D23" t="str">
        <f t="shared" si="41"/>
        <v/>
      </c>
      <c r="E23">
        <f t="shared" si="41"/>
        <v>7.4944025157160201E-3</v>
      </c>
      <c r="F23" t="str">
        <f t="shared" si="41"/>
        <v/>
      </c>
      <c r="G23" t="str">
        <f t="shared" si="41"/>
        <v/>
      </c>
      <c r="H23" t="str">
        <f t="shared" si="41"/>
        <v/>
      </c>
      <c r="I23" t="str">
        <f t="shared" si="41"/>
        <v/>
      </c>
    </row>
    <row r="24" spans="1:9" x14ac:dyDescent="0.25">
      <c r="A24">
        <v>23</v>
      </c>
      <c r="B24">
        <v>4.2165382952257399E-2</v>
      </c>
      <c r="C24" t="s">
        <v>8</v>
      </c>
      <c r="D24" t="str">
        <f t="shared" si="41"/>
        <v/>
      </c>
      <c r="E24" t="str">
        <f t="shared" si="41"/>
        <v/>
      </c>
      <c r="F24" t="str">
        <f t="shared" si="41"/>
        <v/>
      </c>
      <c r="G24" t="str">
        <f t="shared" si="41"/>
        <v/>
      </c>
      <c r="H24" t="str">
        <f t="shared" si="41"/>
        <v/>
      </c>
      <c r="I24">
        <f t="shared" si="41"/>
        <v>4.2165382952257399E-2</v>
      </c>
    </row>
    <row r="25" spans="1:9" x14ac:dyDescent="0.25">
      <c r="A25">
        <v>24</v>
      </c>
      <c r="B25">
        <v>4.2083535191199499E-3</v>
      </c>
      <c r="C25" t="s">
        <v>4</v>
      </c>
      <c r="D25" t="str">
        <f t="shared" si="41"/>
        <v/>
      </c>
      <c r="E25">
        <f t="shared" si="41"/>
        <v>4.2083535191199499E-3</v>
      </c>
      <c r="F25" t="str">
        <f t="shared" si="41"/>
        <v/>
      </c>
      <c r="G25" t="str">
        <f t="shared" si="41"/>
        <v/>
      </c>
      <c r="H25" t="str">
        <f t="shared" si="41"/>
        <v/>
      </c>
      <c r="I25" t="str">
        <f t="shared" si="41"/>
        <v/>
      </c>
    </row>
    <row r="26" spans="1:9" x14ac:dyDescent="0.25">
      <c r="A26">
        <v>25</v>
      </c>
      <c r="B26">
        <v>2.3339411535396402E-3</v>
      </c>
      <c r="C26" t="s">
        <v>4</v>
      </c>
      <c r="D26" t="str">
        <f t="shared" si="41"/>
        <v/>
      </c>
      <c r="E26">
        <f t="shared" si="41"/>
        <v>2.3339411535396402E-3</v>
      </c>
      <c r="F26" t="str">
        <f t="shared" si="41"/>
        <v/>
      </c>
      <c r="G26" t="str">
        <f t="shared" si="41"/>
        <v/>
      </c>
      <c r="H26" t="str">
        <f t="shared" si="41"/>
        <v/>
      </c>
      <c r="I26" t="str">
        <f t="shared" si="41"/>
        <v/>
      </c>
    </row>
    <row r="27" spans="1:9" x14ac:dyDescent="0.25">
      <c r="A27">
        <v>26</v>
      </c>
      <c r="B27">
        <v>4.2380488245331296E-3</v>
      </c>
      <c r="C27" t="s">
        <v>4</v>
      </c>
      <c r="D27" t="str">
        <f t="shared" si="41"/>
        <v/>
      </c>
      <c r="E27">
        <f t="shared" si="41"/>
        <v>4.2380488245331296E-3</v>
      </c>
      <c r="F27" t="str">
        <f t="shared" si="41"/>
        <v/>
      </c>
      <c r="G27" t="str">
        <f t="shared" si="41"/>
        <v/>
      </c>
      <c r="H27" t="str">
        <f t="shared" si="41"/>
        <v/>
      </c>
      <c r="I27" t="str">
        <f t="shared" si="41"/>
        <v/>
      </c>
    </row>
    <row r="28" spans="1:9" x14ac:dyDescent="0.25">
      <c r="A28">
        <v>27</v>
      </c>
      <c r="B28">
        <v>1.0877350639582801E-2</v>
      </c>
      <c r="C28" t="s">
        <v>8</v>
      </c>
      <c r="D28" t="str">
        <f t="shared" si="41"/>
        <v/>
      </c>
      <c r="E28" t="str">
        <f t="shared" si="41"/>
        <v/>
      </c>
      <c r="F28" t="str">
        <f t="shared" si="41"/>
        <v/>
      </c>
      <c r="G28" t="str">
        <f t="shared" si="41"/>
        <v/>
      </c>
      <c r="H28" t="str">
        <f t="shared" si="41"/>
        <v/>
      </c>
      <c r="I28">
        <f t="shared" si="41"/>
        <v>1.0877350639582801E-2</v>
      </c>
    </row>
    <row r="29" spans="1:9" x14ac:dyDescent="0.25">
      <c r="A29">
        <v>28</v>
      </c>
      <c r="B29">
        <v>1.1029948977641899E-2</v>
      </c>
      <c r="C29" t="s">
        <v>4</v>
      </c>
      <c r="D29" t="str">
        <f t="shared" si="41"/>
        <v/>
      </c>
      <c r="E29">
        <f t="shared" si="41"/>
        <v>1.1029948977641899E-2</v>
      </c>
      <c r="F29" t="str">
        <f t="shared" si="41"/>
        <v/>
      </c>
      <c r="G29" t="str">
        <f t="shared" si="41"/>
        <v/>
      </c>
      <c r="H29" t="str">
        <f t="shared" si="41"/>
        <v/>
      </c>
      <c r="I29" t="str">
        <f t="shared" si="41"/>
        <v/>
      </c>
    </row>
    <row r="30" spans="1:9" x14ac:dyDescent="0.25">
      <c r="A30">
        <v>29</v>
      </c>
      <c r="B30">
        <v>0.114332943415414</v>
      </c>
      <c r="C30" t="s">
        <v>8</v>
      </c>
      <c r="D30" t="str">
        <f t="shared" si="41"/>
        <v/>
      </c>
      <c r="E30" t="str">
        <f t="shared" si="41"/>
        <v/>
      </c>
      <c r="F30" t="str">
        <f t="shared" si="41"/>
        <v/>
      </c>
      <c r="G30" t="str">
        <f t="shared" si="41"/>
        <v/>
      </c>
      <c r="H30" t="str">
        <f t="shared" si="41"/>
        <v/>
      </c>
      <c r="I30">
        <f t="shared" si="41"/>
        <v>0.114332943415414</v>
      </c>
    </row>
    <row r="31" spans="1:9" x14ac:dyDescent="0.25">
      <c r="A31">
        <v>30</v>
      </c>
      <c r="B31">
        <v>2.80888420339848E-2</v>
      </c>
      <c r="C31" t="s">
        <v>8</v>
      </c>
      <c r="D31" t="str">
        <f t="shared" si="41"/>
        <v/>
      </c>
      <c r="E31" t="str">
        <f t="shared" si="41"/>
        <v/>
      </c>
      <c r="F31" t="str">
        <f t="shared" si="41"/>
        <v/>
      </c>
      <c r="G31" t="str">
        <f t="shared" si="41"/>
        <v/>
      </c>
      <c r="H31" t="str">
        <f t="shared" si="41"/>
        <v/>
      </c>
      <c r="I31">
        <f t="shared" si="41"/>
        <v>2.80888420339848E-2</v>
      </c>
    </row>
    <row r="32" spans="1:9" x14ac:dyDescent="0.25">
      <c r="A32">
        <v>31</v>
      </c>
      <c r="B32">
        <v>1.1190600100529099E-2</v>
      </c>
      <c r="C32" t="s">
        <v>4</v>
      </c>
      <c r="D32" t="str">
        <f t="shared" ref="D32:I41" si="42">IF($C32=D$1,$B32, "")</f>
        <v/>
      </c>
      <c r="E32">
        <f t="shared" si="42"/>
        <v>1.1190600100529099E-2</v>
      </c>
      <c r="F32" t="str">
        <f t="shared" si="42"/>
        <v/>
      </c>
      <c r="G32" t="str">
        <f t="shared" si="42"/>
        <v/>
      </c>
      <c r="H32" t="str">
        <f t="shared" si="42"/>
        <v/>
      </c>
      <c r="I32" t="str">
        <f t="shared" si="42"/>
        <v/>
      </c>
    </row>
    <row r="33" spans="1:9" x14ac:dyDescent="0.25">
      <c r="A33">
        <v>32</v>
      </c>
      <c r="B33">
        <v>1.14279509795558E-2</v>
      </c>
      <c r="C33" t="s">
        <v>3</v>
      </c>
      <c r="D33">
        <f t="shared" si="42"/>
        <v>1.14279509795558E-2</v>
      </c>
      <c r="E33" t="str">
        <f t="shared" si="42"/>
        <v/>
      </c>
      <c r="F33" t="str">
        <f t="shared" si="42"/>
        <v/>
      </c>
      <c r="G33" t="str">
        <f t="shared" si="42"/>
        <v/>
      </c>
      <c r="H33" t="str">
        <f t="shared" si="42"/>
        <v/>
      </c>
      <c r="I33" t="str">
        <f t="shared" si="42"/>
        <v/>
      </c>
    </row>
    <row r="34" spans="1:9" x14ac:dyDescent="0.25">
      <c r="A34">
        <v>33</v>
      </c>
      <c r="B34">
        <v>0.32613981452918001</v>
      </c>
      <c r="C34" t="s">
        <v>7</v>
      </c>
      <c r="D34" t="str">
        <f t="shared" si="42"/>
        <v/>
      </c>
      <c r="E34" t="str">
        <f t="shared" si="42"/>
        <v/>
      </c>
      <c r="F34" t="str">
        <f t="shared" si="42"/>
        <v/>
      </c>
      <c r="G34" t="str">
        <f t="shared" si="42"/>
        <v/>
      </c>
      <c r="H34">
        <f t="shared" si="42"/>
        <v>0.32613981452918001</v>
      </c>
      <c r="I34" t="str">
        <f t="shared" si="42"/>
        <v/>
      </c>
    </row>
    <row r="35" spans="1:9" x14ac:dyDescent="0.25">
      <c r="A35">
        <v>34</v>
      </c>
      <c r="B35">
        <v>4.6256371550530202E-2</v>
      </c>
      <c r="C35" t="s">
        <v>5</v>
      </c>
      <c r="D35" t="str">
        <f t="shared" si="42"/>
        <v/>
      </c>
      <c r="E35" t="str">
        <f t="shared" si="42"/>
        <v/>
      </c>
      <c r="F35">
        <f t="shared" si="42"/>
        <v>4.6256371550530202E-2</v>
      </c>
      <c r="G35" t="str">
        <f t="shared" si="42"/>
        <v/>
      </c>
      <c r="H35" t="str">
        <f t="shared" si="42"/>
        <v/>
      </c>
      <c r="I35" t="str">
        <f t="shared" si="42"/>
        <v/>
      </c>
    </row>
    <row r="36" spans="1:9" x14ac:dyDescent="0.25">
      <c r="A36">
        <v>35</v>
      </c>
      <c r="B36">
        <v>4.5249274545997399E-2</v>
      </c>
      <c r="C36" t="s">
        <v>7</v>
      </c>
      <c r="D36" t="str">
        <f t="shared" si="42"/>
        <v/>
      </c>
      <c r="E36" t="str">
        <f t="shared" si="42"/>
        <v/>
      </c>
      <c r="F36" t="str">
        <f t="shared" si="42"/>
        <v/>
      </c>
      <c r="G36" t="str">
        <f t="shared" si="42"/>
        <v/>
      </c>
      <c r="H36">
        <f t="shared" si="42"/>
        <v>4.5249274545997399E-2</v>
      </c>
      <c r="I36" t="str">
        <f t="shared" si="42"/>
        <v/>
      </c>
    </row>
    <row r="37" spans="1:9" x14ac:dyDescent="0.25">
      <c r="A37">
        <v>36</v>
      </c>
      <c r="B37">
        <v>0.310682673646834</v>
      </c>
      <c r="C37" t="s">
        <v>8</v>
      </c>
      <c r="D37" t="str">
        <f t="shared" si="42"/>
        <v/>
      </c>
      <c r="E37" t="str">
        <f t="shared" si="42"/>
        <v/>
      </c>
      <c r="F37" t="str">
        <f t="shared" si="42"/>
        <v/>
      </c>
      <c r="G37" t="str">
        <f t="shared" si="42"/>
        <v/>
      </c>
      <c r="H37" t="str">
        <f t="shared" si="42"/>
        <v/>
      </c>
      <c r="I37">
        <f t="shared" si="42"/>
        <v>0.310682673646834</v>
      </c>
    </row>
    <row r="38" spans="1:9" x14ac:dyDescent="0.25">
      <c r="A38">
        <v>37</v>
      </c>
      <c r="B38">
        <v>2.5187556858174299E-2</v>
      </c>
      <c r="C38" t="s">
        <v>8</v>
      </c>
      <c r="D38" t="str">
        <f t="shared" si="42"/>
        <v/>
      </c>
      <c r="E38" t="str">
        <f t="shared" si="42"/>
        <v/>
      </c>
      <c r="F38" t="str">
        <f t="shared" si="42"/>
        <v/>
      </c>
      <c r="G38" t="str">
        <f t="shared" si="42"/>
        <v/>
      </c>
      <c r="H38" t="str">
        <f t="shared" si="42"/>
        <v/>
      </c>
      <c r="I38">
        <f t="shared" si="42"/>
        <v>2.5187556858174299E-2</v>
      </c>
    </row>
    <row r="39" spans="1:9" x14ac:dyDescent="0.25">
      <c r="A39">
        <v>38</v>
      </c>
      <c r="B39">
        <v>1.3814289476031399E-3</v>
      </c>
      <c r="C39" t="s">
        <v>4</v>
      </c>
      <c r="D39" t="str">
        <f t="shared" si="42"/>
        <v/>
      </c>
      <c r="E39">
        <f t="shared" si="42"/>
        <v>1.3814289476031399E-3</v>
      </c>
      <c r="F39" t="str">
        <f t="shared" si="42"/>
        <v/>
      </c>
      <c r="G39" t="str">
        <f t="shared" si="42"/>
        <v/>
      </c>
      <c r="H39" t="str">
        <f t="shared" si="42"/>
        <v/>
      </c>
      <c r="I39" t="str">
        <f t="shared" si="42"/>
        <v/>
      </c>
    </row>
    <row r="40" spans="1:9" x14ac:dyDescent="0.25">
      <c r="A40">
        <v>39</v>
      </c>
      <c r="B40">
        <v>0.10488047301450799</v>
      </c>
      <c r="C40" t="s">
        <v>6</v>
      </c>
      <c r="D40" t="str">
        <f t="shared" si="42"/>
        <v/>
      </c>
      <c r="E40" t="str">
        <f t="shared" si="42"/>
        <v/>
      </c>
      <c r="F40" t="str">
        <f t="shared" si="42"/>
        <v/>
      </c>
      <c r="G40">
        <f t="shared" si="42"/>
        <v>0.10488047301450799</v>
      </c>
      <c r="H40" t="str">
        <f t="shared" si="42"/>
        <v/>
      </c>
      <c r="I40" t="str">
        <f t="shared" si="42"/>
        <v/>
      </c>
    </row>
    <row r="41" spans="1:9" x14ac:dyDescent="0.25">
      <c r="A41">
        <v>40</v>
      </c>
      <c r="B41">
        <v>4.6128901218216799E-2</v>
      </c>
      <c r="C41" t="s">
        <v>8</v>
      </c>
      <c r="D41" t="str">
        <f t="shared" si="42"/>
        <v/>
      </c>
      <c r="E41" t="str">
        <f t="shared" si="42"/>
        <v/>
      </c>
      <c r="F41" t="str">
        <f t="shared" si="42"/>
        <v/>
      </c>
      <c r="G41" t="str">
        <f t="shared" si="42"/>
        <v/>
      </c>
      <c r="H41" t="str">
        <f t="shared" si="42"/>
        <v/>
      </c>
      <c r="I41">
        <f t="shared" si="42"/>
        <v>4.6128901218216799E-2</v>
      </c>
    </row>
    <row r="42" spans="1:9" x14ac:dyDescent="0.25">
      <c r="A42">
        <v>41</v>
      </c>
      <c r="B42">
        <v>1.5888950419881101E-2</v>
      </c>
      <c r="C42" t="s">
        <v>6</v>
      </c>
      <c r="D42" t="str">
        <f t="shared" ref="D42:I51" si="43">IF($C42=D$1,$B42, "")</f>
        <v/>
      </c>
      <c r="E42" t="str">
        <f t="shared" si="43"/>
        <v/>
      </c>
      <c r="F42" t="str">
        <f t="shared" si="43"/>
        <v/>
      </c>
      <c r="G42">
        <f t="shared" si="43"/>
        <v>1.5888950419881101E-2</v>
      </c>
      <c r="H42" t="str">
        <f t="shared" si="43"/>
        <v/>
      </c>
      <c r="I42" t="str">
        <f t="shared" si="43"/>
        <v/>
      </c>
    </row>
    <row r="43" spans="1:9" x14ac:dyDescent="0.25">
      <c r="A43">
        <v>42</v>
      </c>
      <c r="B43">
        <v>0.42574939225684999</v>
      </c>
      <c r="C43" t="s">
        <v>5</v>
      </c>
      <c r="D43" t="str">
        <f t="shared" si="43"/>
        <v/>
      </c>
      <c r="E43" t="str">
        <f t="shared" si="43"/>
        <v/>
      </c>
      <c r="F43">
        <f t="shared" si="43"/>
        <v>0.42574939225684999</v>
      </c>
      <c r="G43" t="str">
        <f t="shared" si="43"/>
        <v/>
      </c>
      <c r="H43" t="str">
        <f t="shared" si="43"/>
        <v/>
      </c>
      <c r="I43" t="str">
        <f t="shared" si="43"/>
        <v/>
      </c>
    </row>
    <row r="44" spans="1:9" x14ac:dyDescent="0.25">
      <c r="A44">
        <v>43</v>
      </c>
      <c r="B44">
        <v>3.6342003542589102E-3</v>
      </c>
      <c r="C44" t="s">
        <v>4</v>
      </c>
      <c r="D44" t="str">
        <f t="shared" si="43"/>
        <v/>
      </c>
      <c r="E44">
        <f t="shared" si="43"/>
        <v>3.6342003542589102E-3</v>
      </c>
      <c r="F44" t="str">
        <f t="shared" si="43"/>
        <v/>
      </c>
      <c r="G44" t="str">
        <f t="shared" si="43"/>
        <v/>
      </c>
      <c r="H44" t="str">
        <f t="shared" si="43"/>
        <v/>
      </c>
      <c r="I44" t="str">
        <f t="shared" si="43"/>
        <v/>
      </c>
    </row>
    <row r="45" spans="1:9" x14ac:dyDescent="0.25">
      <c r="A45">
        <v>44</v>
      </c>
      <c r="B45">
        <v>2.1429012624445401E-3</v>
      </c>
      <c r="C45" t="s">
        <v>8</v>
      </c>
      <c r="D45" t="str">
        <f t="shared" si="43"/>
        <v/>
      </c>
      <c r="E45" t="str">
        <f t="shared" si="43"/>
        <v/>
      </c>
      <c r="F45" t="str">
        <f t="shared" si="43"/>
        <v/>
      </c>
      <c r="G45" t="str">
        <f t="shared" si="43"/>
        <v/>
      </c>
      <c r="H45" t="str">
        <f t="shared" si="43"/>
        <v/>
      </c>
      <c r="I45">
        <f t="shared" si="43"/>
        <v>2.1429012624445401E-3</v>
      </c>
    </row>
    <row r="46" spans="1:9" x14ac:dyDescent="0.25">
      <c r="A46">
        <v>45</v>
      </c>
      <c r="B46">
        <v>1.67697485241623E-3</v>
      </c>
      <c r="C46" t="s">
        <v>4</v>
      </c>
      <c r="D46" t="str">
        <f t="shared" si="43"/>
        <v/>
      </c>
      <c r="E46">
        <f t="shared" si="43"/>
        <v>1.67697485241623E-3</v>
      </c>
      <c r="F46" t="str">
        <f t="shared" si="43"/>
        <v/>
      </c>
      <c r="G46" t="str">
        <f t="shared" si="43"/>
        <v/>
      </c>
      <c r="H46" t="str">
        <f t="shared" si="43"/>
        <v/>
      </c>
      <c r="I46" t="str">
        <f t="shared" si="43"/>
        <v/>
      </c>
    </row>
    <row r="47" spans="1:9" x14ac:dyDescent="0.25">
      <c r="A47">
        <v>46</v>
      </c>
      <c r="B47">
        <v>9.1350636796547799E-2</v>
      </c>
      <c r="C47" t="s">
        <v>5</v>
      </c>
      <c r="D47" t="str">
        <f t="shared" si="43"/>
        <v/>
      </c>
      <c r="E47" t="str">
        <f t="shared" si="43"/>
        <v/>
      </c>
      <c r="F47">
        <f t="shared" si="43"/>
        <v>9.1350636796547799E-2</v>
      </c>
      <c r="G47" t="str">
        <f t="shared" si="43"/>
        <v/>
      </c>
      <c r="H47" t="str">
        <f t="shared" si="43"/>
        <v/>
      </c>
      <c r="I47" t="str">
        <f t="shared" si="43"/>
        <v/>
      </c>
    </row>
    <row r="48" spans="1:9" x14ac:dyDescent="0.25">
      <c r="A48">
        <v>47</v>
      </c>
      <c r="B48">
        <v>1.6645596615569601E-2</v>
      </c>
      <c r="C48" t="s">
        <v>8</v>
      </c>
      <c r="D48" t="str">
        <f t="shared" si="43"/>
        <v/>
      </c>
      <c r="E48" t="str">
        <f t="shared" si="43"/>
        <v/>
      </c>
      <c r="F48" t="str">
        <f t="shared" si="43"/>
        <v/>
      </c>
      <c r="G48" t="str">
        <f t="shared" si="43"/>
        <v/>
      </c>
      <c r="H48" t="str">
        <f t="shared" si="43"/>
        <v/>
      </c>
      <c r="I48">
        <f t="shared" si="43"/>
        <v>1.6645596615569601E-2</v>
      </c>
    </row>
    <row r="49" spans="1:9" x14ac:dyDescent="0.25">
      <c r="A49">
        <v>48</v>
      </c>
      <c r="B49">
        <v>1.08874616998006E-2</v>
      </c>
      <c r="C49" t="s">
        <v>4</v>
      </c>
      <c r="D49" t="str">
        <f t="shared" si="43"/>
        <v/>
      </c>
      <c r="E49">
        <f t="shared" si="43"/>
        <v>1.08874616998006E-2</v>
      </c>
      <c r="F49" t="str">
        <f t="shared" si="43"/>
        <v/>
      </c>
      <c r="G49" t="str">
        <f t="shared" si="43"/>
        <v/>
      </c>
      <c r="H49" t="str">
        <f t="shared" si="43"/>
        <v/>
      </c>
      <c r="I49" t="str">
        <f t="shared" si="43"/>
        <v/>
      </c>
    </row>
    <row r="50" spans="1:9" x14ac:dyDescent="0.25">
      <c r="A50">
        <v>49</v>
      </c>
      <c r="B50">
        <v>3.7011316688004198E-2</v>
      </c>
      <c r="C50" t="s">
        <v>5</v>
      </c>
      <c r="D50" t="str">
        <f t="shared" si="43"/>
        <v/>
      </c>
      <c r="E50" t="str">
        <f t="shared" si="43"/>
        <v/>
      </c>
      <c r="F50">
        <f t="shared" si="43"/>
        <v>3.7011316688004198E-2</v>
      </c>
      <c r="G50" t="str">
        <f t="shared" si="43"/>
        <v/>
      </c>
      <c r="H50" t="str">
        <f t="shared" si="43"/>
        <v/>
      </c>
      <c r="I50" t="str">
        <f t="shared" si="43"/>
        <v/>
      </c>
    </row>
    <row r="51" spans="1:9" x14ac:dyDescent="0.25">
      <c r="A51">
        <v>50</v>
      </c>
      <c r="B51">
        <v>0.24545710970471199</v>
      </c>
      <c r="C51" t="s">
        <v>8</v>
      </c>
      <c r="D51" t="str">
        <f t="shared" si="43"/>
        <v/>
      </c>
      <c r="E51" t="str">
        <f t="shared" si="43"/>
        <v/>
      </c>
      <c r="F51" t="str">
        <f t="shared" si="43"/>
        <v/>
      </c>
      <c r="G51" t="str">
        <f t="shared" si="43"/>
        <v/>
      </c>
      <c r="H51" t="str">
        <f t="shared" si="43"/>
        <v/>
      </c>
      <c r="I51">
        <f t="shared" si="43"/>
        <v>0.24545710970471199</v>
      </c>
    </row>
    <row r="52" spans="1:9" x14ac:dyDescent="0.25">
      <c r="A52">
        <v>51</v>
      </c>
      <c r="B52">
        <v>2.2450468370191101E-2</v>
      </c>
      <c r="C52" t="s">
        <v>4</v>
      </c>
      <c r="D52" t="str">
        <f t="shared" ref="D52:I61" si="44">IF($C52=D$1,$B52, "")</f>
        <v/>
      </c>
      <c r="E52">
        <f t="shared" si="44"/>
        <v>2.2450468370191101E-2</v>
      </c>
      <c r="F52" t="str">
        <f t="shared" si="44"/>
        <v/>
      </c>
      <c r="G52" t="str">
        <f t="shared" si="44"/>
        <v/>
      </c>
      <c r="H52" t="str">
        <f t="shared" si="44"/>
        <v/>
      </c>
      <c r="I52" t="str">
        <f t="shared" si="44"/>
        <v/>
      </c>
    </row>
    <row r="53" spans="1:9" x14ac:dyDescent="0.25">
      <c r="A53">
        <v>52</v>
      </c>
      <c r="B53">
        <v>2.7063831391663101E-3</v>
      </c>
      <c r="C53" t="s">
        <v>4</v>
      </c>
      <c r="D53" t="str">
        <f t="shared" si="44"/>
        <v/>
      </c>
      <c r="E53">
        <f t="shared" si="44"/>
        <v>2.7063831391663101E-3</v>
      </c>
      <c r="F53" t="str">
        <f t="shared" si="44"/>
        <v/>
      </c>
      <c r="G53" t="str">
        <f t="shared" si="44"/>
        <v/>
      </c>
      <c r="H53" t="str">
        <f t="shared" si="44"/>
        <v/>
      </c>
      <c r="I53" t="str">
        <f t="shared" si="44"/>
        <v/>
      </c>
    </row>
    <row r="54" spans="1:9" x14ac:dyDescent="0.25">
      <c r="A54">
        <v>53</v>
      </c>
      <c r="B54">
        <v>0.53035519482763904</v>
      </c>
      <c r="C54" t="s">
        <v>3</v>
      </c>
      <c r="D54">
        <f t="shared" si="44"/>
        <v>0.53035519482763904</v>
      </c>
      <c r="E54" t="str">
        <f t="shared" si="44"/>
        <v/>
      </c>
      <c r="F54" t="str">
        <f t="shared" si="44"/>
        <v/>
      </c>
      <c r="G54" t="str">
        <f t="shared" si="44"/>
        <v/>
      </c>
      <c r="H54" t="str">
        <f t="shared" si="44"/>
        <v/>
      </c>
      <c r="I54" t="str">
        <f t="shared" si="44"/>
        <v/>
      </c>
    </row>
    <row r="55" spans="1:9" x14ac:dyDescent="0.25">
      <c r="A55">
        <v>54</v>
      </c>
      <c r="B55">
        <v>9.2268506454204501E-4</v>
      </c>
      <c r="C55" t="s">
        <v>4</v>
      </c>
      <c r="D55" t="str">
        <f t="shared" si="44"/>
        <v/>
      </c>
      <c r="E55">
        <f t="shared" si="44"/>
        <v>9.2268506454204501E-4</v>
      </c>
      <c r="F55" t="str">
        <f t="shared" si="44"/>
        <v/>
      </c>
      <c r="G55" t="str">
        <f t="shared" si="44"/>
        <v/>
      </c>
      <c r="H55" t="str">
        <f t="shared" si="44"/>
        <v/>
      </c>
      <c r="I55" t="str">
        <f t="shared" si="44"/>
        <v/>
      </c>
    </row>
    <row r="56" spans="1:9" x14ac:dyDescent="0.25">
      <c r="A56">
        <v>55</v>
      </c>
      <c r="B56">
        <v>0.23435430382334499</v>
      </c>
      <c r="C56" t="s">
        <v>7</v>
      </c>
      <c r="D56" t="str">
        <f t="shared" si="44"/>
        <v/>
      </c>
      <c r="E56" t="str">
        <f t="shared" si="44"/>
        <v/>
      </c>
      <c r="F56" t="str">
        <f t="shared" si="44"/>
        <v/>
      </c>
      <c r="G56" t="str">
        <f t="shared" si="44"/>
        <v/>
      </c>
      <c r="H56">
        <f t="shared" si="44"/>
        <v>0.23435430382334499</v>
      </c>
      <c r="I56" t="str">
        <f t="shared" si="44"/>
        <v/>
      </c>
    </row>
    <row r="57" spans="1:9" x14ac:dyDescent="0.25">
      <c r="A57">
        <v>56</v>
      </c>
      <c r="B57">
        <v>0.14140857486250299</v>
      </c>
      <c r="C57" t="s">
        <v>8</v>
      </c>
      <c r="D57" t="str">
        <f t="shared" si="44"/>
        <v/>
      </c>
      <c r="E57" t="str">
        <f t="shared" si="44"/>
        <v/>
      </c>
      <c r="F57" t="str">
        <f t="shared" si="44"/>
        <v/>
      </c>
      <c r="G57" t="str">
        <f t="shared" si="44"/>
        <v/>
      </c>
      <c r="H57" t="str">
        <f t="shared" si="44"/>
        <v/>
      </c>
      <c r="I57">
        <f t="shared" si="44"/>
        <v>0.14140857486250299</v>
      </c>
    </row>
    <row r="58" spans="1:9" x14ac:dyDescent="0.25">
      <c r="A58">
        <v>57</v>
      </c>
      <c r="B58">
        <v>4.8486641141391902E-3</v>
      </c>
      <c r="C58" t="s">
        <v>4</v>
      </c>
      <c r="D58" t="str">
        <f t="shared" si="44"/>
        <v/>
      </c>
      <c r="E58">
        <f t="shared" si="44"/>
        <v>4.8486641141391902E-3</v>
      </c>
      <c r="F58" t="str">
        <f t="shared" si="44"/>
        <v/>
      </c>
      <c r="G58" t="str">
        <f t="shared" si="44"/>
        <v/>
      </c>
      <c r="H58" t="str">
        <f t="shared" si="44"/>
        <v/>
      </c>
      <c r="I58" t="str">
        <f t="shared" si="44"/>
        <v/>
      </c>
    </row>
    <row r="59" spans="1:9" x14ac:dyDescent="0.25">
      <c r="A59">
        <v>58</v>
      </c>
      <c r="B59">
        <v>2.15452105860118E-2</v>
      </c>
      <c r="C59" t="s">
        <v>5</v>
      </c>
      <c r="D59" t="str">
        <f t="shared" si="44"/>
        <v/>
      </c>
      <c r="E59" t="str">
        <f t="shared" si="44"/>
        <v/>
      </c>
      <c r="F59">
        <f t="shared" si="44"/>
        <v>2.15452105860118E-2</v>
      </c>
      <c r="G59" t="str">
        <f t="shared" si="44"/>
        <v/>
      </c>
      <c r="H59" t="str">
        <f t="shared" si="44"/>
        <v/>
      </c>
      <c r="I59" t="str">
        <f t="shared" si="44"/>
        <v/>
      </c>
    </row>
    <row r="60" spans="1:9" x14ac:dyDescent="0.25">
      <c r="A60">
        <v>59</v>
      </c>
      <c r="B60">
        <v>0.68452635559303898</v>
      </c>
      <c r="C60" t="s">
        <v>3</v>
      </c>
      <c r="D60">
        <f t="shared" si="44"/>
        <v>0.68452635559303898</v>
      </c>
      <c r="E60" t="str">
        <f t="shared" si="44"/>
        <v/>
      </c>
      <c r="F60" t="str">
        <f t="shared" si="44"/>
        <v/>
      </c>
      <c r="G60" t="str">
        <f t="shared" si="44"/>
        <v/>
      </c>
      <c r="H60" t="str">
        <f t="shared" si="44"/>
        <v/>
      </c>
      <c r="I60" t="str">
        <f t="shared" si="44"/>
        <v/>
      </c>
    </row>
    <row r="61" spans="1:9" x14ac:dyDescent="0.25">
      <c r="A61">
        <v>60</v>
      </c>
      <c r="B61">
        <v>1.5904853228614499E-2</v>
      </c>
      <c r="C61" t="s">
        <v>4</v>
      </c>
      <c r="D61" t="str">
        <f t="shared" si="44"/>
        <v/>
      </c>
      <c r="E61">
        <f t="shared" si="44"/>
        <v>1.5904853228614499E-2</v>
      </c>
      <c r="F61" t="str">
        <f t="shared" si="44"/>
        <v/>
      </c>
      <c r="G61" t="str">
        <f t="shared" si="44"/>
        <v/>
      </c>
      <c r="H61" t="str">
        <f t="shared" si="44"/>
        <v/>
      </c>
      <c r="I61" t="str">
        <f t="shared" si="44"/>
        <v/>
      </c>
    </row>
    <row r="62" spans="1:9" x14ac:dyDescent="0.25">
      <c r="A62">
        <v>61</v>
      </c>
      <c r="B62">
        <v>0.24329578629104401</v>
      </c>
      <c r="C62" t="s">
        <v>7</v>
      </c>
      <c r="D62" t="str">
        <f t="shared" ref="D62:I70" si="45">IF($C62=D$1,$B62, "")</f>
        <v/>
      </c>
      <c r="E62" t="str">
        <f t="shared" si="45"/>
        <v/>
      </c>
      <c r="F62" t="str">
        <f t="shared" si="45"/>
        <v/>
      </c>
      <c r="G62" t="str">
        <f t="shared" si="45"/>
        <v/>
      </c>
      <c r="H62">
        <f t="shared" si="45"/>
        <v>0.24329578629104401</v>
      </c>
      <c r="I62" t="str">
        <f t="shared" si="45"/>
        <v/>
      </c>
    </row>
    <row r="63" spans="1:9" x14ac:dyDescent="0.25">
      <c r="A63">
        <v>62</v>
      </c>
      <c r="B63">
        <v>1.8703152530751301E-2</v>
      </c>
      <c r="C63" t="s">
        <v>4</v>
      </c>
      <c r="D63" t="str">
        <f t="shared" si="45"/>
        <v/>
      </c>
      <c r="E63">
        <f t="shared" si="45"/>
        <v>1.8703152530751301E-2</v>
      </c>
      <c r="F63" t="str">
        <f t="shared" si="45"/>
        <v/>
      </c>
      <c r="G63" t="str">
        <f t="shared" si="45"/>
        <v/>
      </c>
      <c r="H63" t="str">
        <f t="shared" si="45"/>
        <v/>
      </c>
      <c r="I63" t="str">
        <f t="shared" si="45"/>
        <v/>
      </c>
    </row>
    <row r="64" spans="1:9" x14ac:dyDescent="0.25">
      <c r="A64">
        <v>63</v>
      </c>
      <c r="B64">
        <v>0</v>
      </c>
      <c r="C64" t="s">
        <v>5</v>
      </c>
      <c r="D64" t="str">
        <f t="shared" si="45"/>
        <v/>
      </c>
      <c r="E64" t="str">
        <f t="shared" si="45"/>
        <v/>
      </c>
      <c r="F64">
        <f t="shared" si="45"/>
        <v>0</v>
      </c>
      <c r="G64" t="str">
        <f t="shared" si="45"/>
        <v/>
      </c>
      <c r="H64" t="str">
        <f t="shared" si="45"/>
        <v/>
      </c>
      <c r="I64" t="str">
        <f t="shared" si="45"/>
        <v/>
      </c>
    </row>
    <row r="65" spans="1:9" x14ac:dyDescent="0.25">
      <c r="A65">
        <v>64</v>
      </c>
      <c r="B65">
        <v>2.7573244271624501E-2</v>
      </c>
      <c r="C65" t="s">
        <v>8</v>
      </c>
      <c r="D65" t="str">
        <f t="shared" si="45"/>
        <v/>
      </c>
      <c r="E65" t="str">
        <f t="shared" si="45"/>
        <v/>
      </c>
      <c r="F65" t="str">
        <f t="shared" si="45"/>
        <v/>
      </c>
      <c r="G65" t="str">
        <f t="shared" si="45"/>
        <v/>
      </c>
      <c r="H65" t="str">
        <f t="shared" si="45"/>
        <v/>
      </c>
      <c r="I65">
        <f t="shared" si="45"/>
        <v>2.7573244271624501E-2</v>
      </c>
    </row>
    <row r="66" spans="1:9" x14ac:dyDescent="0.25">
      <c r="A66">
        <v>65</v>
      </c>
      <c r="B66">
        <v>1</v>
      </c>
      <c r="C66" t="s">
        <v>3</v>
      </c>
      <c r="D66">
        <f t="shared" si="45"/>
        <v>1</v>
      </c>
      <c r="E66" t="str">
        <f t="shared" si="45"/>
        <v/>
      </c>
      <c r="F66" t="str">
        <f t="shared" si="45"/>
        <v/>
      </c>
      <c r="G66" t="str">
        <f t="shared" si="45"/>
        <v/>
      </c>
      <c r="H66" t="str">
        <f t="shared" si="45"/>
        <v/>
      </c>
      <c r="I66" t="str">
        <f t="shared" si="45"/>
        <v/>
      </c>
    </row>
    <row r="67" spans="1:9" x14ac:dyDescent="0.25">
      <c r="A67">
        <v>66</v>
      </c>
      <c r="B67">
        <v>1.4313136431762999E-2</v>
      </c>
      <c r="C67" t="s">
        <v>8</v>
      </c>
      <c r="D67" t="str">
        <f t="shared" si="45"/>
        <v/>
      </c>
      <c r="E67" t="str">
        <f t="shared" si="45"/>
        <v/>
      </c>
      <c r="F67" t="str">
        <f t="shared" si="45"/>
        <v/>
      </c>
      <c r="G67" t="str">
        <f t="shared" si="45"/>
        <v/>
      </c>
      <c r="H67" t="str">
        <f t="shared" si="45"/>
        <v/>
      </c>
      <c r="I67">
        <f t="shared" si="45"/>
        <v>1.4313136431762999E-2</v>
      </c>
    </row>
    <row r="68" spans="1:9" x14ac:dyDescent="0.25">
      <c r="A68">
        <v>67</v>
      </c>
      <c r="B68">
        <v>8.81803274854525E-4</v>
      </c>
      <c r="C68" t="s">
        <v>4</v>
      </c>
      <c r="D68" t="str">
        <f t="shared" si="45"/>
        <v/>
      </c>
      <c r="E68">
        <f t="shared" si="45"/>
        <v>8.81803274854525E-4</v>
      </c>
      <c r="F68" t="str">
        <f t="shared" si="45"/>
        <v/>
      </c>
      <c r="G68" t="str">
        <f t="shared" si="45"/>
        <v/>
      </c>
      <c r="H68" t="str">
        <f t="shared" si="45"/>
        <v/>
      </c>
      <c r="I68" t="str">
        <f t="shared" si="45"/>
        <v/>
      </c>
    </row>
    <row r="69" spans="1:9" x14ac:dyDescent="0.25">
      <c r="A69">
        <v>68</v>
      </c>
      <c r="B69">
        <v>8.2600699468588195E-4</v>
      </c>
      <c r="C69" t="s">
        <v>4</v>
      </c>
      <c r="D69" t="str">
        <f t="shared" si="45"/>
        <v/>
      </c>
      <c r="E69">
        <f t="shared" si="45"/>
        <v>8.2600699468588195E-4</v>
      </c>
      <c r="F69" t="str">
        <f t="shared" si="45"/>
        <v/>
      </c>
      <c r="G69" t="str">
        <f t="shared" si="45"/>
        <v/>
      </c>
      <c r="H69" t="str">
        <f t="shared" si="45"/>
        <v/>
      </c>
      <c r="I69" t="str">
        <f t="shared" si="45"/>
        <v/>
      </c>
    </row>
    <row r="70" spans="1:9" x14ac:dyDescent="0.25">
      <c r="A70">
        <v>69</v>
      </c>
      <c r="B70">
        <v>3.5335355463717397E-2</v>
      </c>
      <c r="C70" t="s">
        <v>8</v>
      </c>
      <c r="D70" t="str">
        <f t="shared" si="45"/>
        <v/>
      </c>
      <c r="E70" t="str">
        <f t="shared" si="45"/>
        <v/>
      </c>
      <c r="F70" t="str">
        <f t="shared" si="45"/>
        <v/>
      </c>
      <c r="G70" t="str">
        <f t="shared" si="45"/>
        <v/>
      </c>
      <c r="H70" t="str">
        <f t="shared" si="45"/>
        <v/>
      </c>
      <c r="I70">
        <f t="shared" si="45"/>
        <v>3.5335355463717397E-2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opLeftCell="G1" zoomScale="55" zoomScaleNormal="55" zoomScalePageLayoutView="55" workbookViewId="0">
      <selection activeCell="BB17" sqref="BB17"/>
    </sheetView>
  </sheetViews>
  <sheetFormatPr defaultColWidth="8.85546875" defaultRowHeight="15" x14ac:dyDescent="0.25"/>
  <cols>
    <col min="6" max="11" width="16" bestFit="1" customWidth="1"/>
    <col min="12" max="12" width="16" customWidth="1"/>
  </cols>
  <sheetData>
    <row r="1" spans="1:20" x14ac:dyDescent="0.25">
      <c r="A1" t="s">
        <v>10</v>
      </c>
      <c r="B1" t="s">
        <v>112</v>
      </c>
      <c r="C1" t="s">
        <v>196</v>
      </c>
      <c r="D1" t="s">
        <v>196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 x14ac:dyDescent="0.25">
      <c r="A2" t="s">
        <v>121</v>
      </c>
      <c r="B2">
        <v>2.1811025794098499E-4</v>
      </c>
      <c r="C2" t="e">
        <f>LOG(D2)</f>
        <v>#NUM!</v>
      </c>
      <c r="D2">
        <f>LOG(B2)</f>
        <v>-3.6613239086422853</v>
      </c>
      <c r="E2" t="s">
        <v>4</v>
      </c>
      <c r="F2" t="str">
        <f t="shared" ref="F2:K11" si="0">IF($E2=F$1,$D2, "")</f>
        <v/>
      </c>
      <c r="G2">
        <f t="shared" si="0"/>
        <v>-3.6613239086422853</v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">
        <v>197</v>
      </c>
      <c r="M2">
        <v>-3</v>
      </c>
      <c r="N2">
        <v>-3</v>
      </c>
      <c r="O2">
        <f t="shared" ref="O2:T2" si="1">COUNTIF(F$2:F$200,"&lt;"&amp;$M2)</f>
        <v>0</v>
      </c>
      <c r="P2">
        <f t="shared" si="1"/>
        <v>15</v>
      </c>
      <c r="Q2">
        <f t="shared" si="1"/>
        <v>1</v>
      </c>
      <c r="R2">
        <f t="shared" si="1"/>
        <v>0</v>
      </c>
      <c r="S2">
        <f t="shared" si="1"/>
        <v>0</v>
      </c>
      <c r="T2">
        <f t="shared" si="1"/>
        <v>2</v>
      </c>
    </row>
    <row r="3" spans="1:20" x14ac:dyDescent="0.25">
      <c r="A3" t="s">
        <v>122</v>
      </c>
      <c r="B3">
        <v>7.7772554577311903E-4</v>
      </c>
      <c r="C3" t="e">
        <f t="shared" ref="C3:C66" si="2">LOG(D3)</f>
        <v>#NUM!</v>
      </c>
      <c r="D3">
        <f t="shared" ref="D3:D66" si="3">LOG(B3)</f>
        <v>-3.1091736356390736</v>
      </c>
      <c r="E3" t="s">
        <v>8</v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>
        <f t="shared" si="0"/>
        <v>-3.1091736356390736</v>
      </c>
      <c r="M3">
        <v>-2.8</v>
      </c>
      <c r="N3">
        <v>-2.8</v>
      </c>
      <c r="O3">
        <f t="shared" ref="O3:T10" si="4">COUNTIFS(F$2:F$200, "&lt;"&amp;$M3, F$2:F$200, "&gt;"&amp;$M2)</f>
        <v>0</v>
      </c>
      <c r="P3">
        <f t="shared" si="4"/>
        <v>5</v>
      </c>
      <c r="Q3">
        <f t="shared" si="4"/>
        <v>0</v>
      </c>
      <c r="R3">
        <f t="shared" si="4"/>
        <v>0</v>
      </c>
      <c r="S3">
        <f t="shared" si="4"/>
        <v>0</v>
      </c>
      <c r="T3">
        <f t="shared" si="4"/>
        <v>0</v>
      </c>
    </row>
    <row r="4" spans="1:20" x14ac:dyDescent="0.25">
      <c r="A4" t="s">
        <v>123</v>
      </c>
      <c r="B4">
        <v>3.6723342273284002E-3</v>
      </c>
      <c r="C4" t="e">
        <f t="shared" si="2"/>
        <v>#NUM!</v>
      </c>
      <c r="D4">
        <f t="shared" si="3"/>
        <v>-2.4350577995626055</v>
      </c>
      <c r="E4" t="s">
        <v>3</v>
      </c>
      <c r="F4">
        <f t="shared" si="0"/>
        <v>-2.4350577995626055</v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M4">
        <v>-2.6</v>
      </c>
      <c r="N4">
        <v>-2.6</v>
      </c>
      <c r="O4">
        <f t="shared" si="4"/>
        <v>1</v>
      </c>
      <c r="P4">
        <f t="shared" si="4"/>
        <v>7</v>
      </c>
      <c r="Q4">
        <f t="shared" si="4"/>
        <v>0</v>
      </c>
      <c r="R4">
        <f t="shared" si="4"/>
        <v>0</v>
      </c>
      <c r="S4">
        <f t="shared" si="4"/>
        <v>0</v>
      </c>
      <c r="T4">
        <f t="shared" si="4"/>
        <v>1</v>
      </c>
    </row>
    <row r="5" spans="1:20" x14ac:dyDescent="0.25">
      <c r="A5" t="s">
        <v>124</v>
      </c>
      <c r="B5">
        <v>5.8743443447263003E-4</v>
      </c>
      <c r="C5" t="e">
        <f t="shared" si="2"/>
        <v>#NUM!</v>
      </c>
      <c r="D5">
        <f t="shared" si="3"/>
        <v>-3.2310405994149693</v>
      </c>
      <c r="E5" t="s">
        <v>4</v>
      </c>
      <c r="F5" t="str">
        <f t="shared" si="0"/>
        <v/>
      </c>
      <c r="G5">
        <f t="shared" si="0"/>
        <v>-3.2310405994149693</v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M5">
        <v>-2.4</v>
      </c>
      <c r="N5">
        <v>-2.4</v>
      </c>
      <c r="O5">
        <f t="shared" si="4"/>
        <v>1</v>
      </c>
      <c r="P5">
        <f t="shared" si="4"/>
        <v>3</v>
      </c>
      <c r="Q5">
        <f t="shared" si="4"/>
        <v>0</v>
      </c>
      <c r="R5">
        <f t="shared" si="4"/>
        <v>1</v>
      </c>
      <c r="S5">
        <f t="shared" si="4"/>
        <v>0</v>
      </c>
      <c r="T5">
        <f t="shared" si="4"/>
        <v>4</v>
      </c>
    </row>
    <row r="6" spans="1:20" x14ac:dyDescent="0.25">
      <c r="A6" t="s">
        <v>125</v>
      </c>
      <c r="B6">
        <v>3.7785363495554003E-2</v>
      </c>
      <c r="C6" t="e">
        <f t="shared" si="2"/>
        <v>#NUM!</v>
      </c>
      <c r="D6">
        <f t="shared" si="3"/>
        <v>-1.4226763955090886</v>
      </c>
      <c r="E6" t="s">
        <v>7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>
        <f t="shared" si="0"/>
        <v>-1.4226763955090886</v>
      </c>
      <c r="K6" t="str">
        <f t="shared" si="0"/>
        <v/>
      </c>
      <c r="M6">
        <v>-2.2000000000000002</v>
      </c>
      <c r="N6">
        <v>-2.2000000000000002</v>
      </c>
      <c r="O6">
        <f t="shared" si="4"/>
        <v>0</v>
      </c>
      <c r="P6">
        <f t="shared" si="4"/>
        <v>0</v>
      </c>
      <c r="Q6">
        <f t="shared" si="4"/>
        <v>1</v>
      </c>
      <c r="R6">
        <f t="shared" si="4"/>
        <v>0</v>
      </c>
      <c r="S6">
        <f t="shared" si="4"/>
        <v>0</v>
      </c>
      <c r="T6">
        <f t="shared" si="4"/>
        <v>4</v>
      </c>
    </row>
    <row r="7" spans="1:20" x14ac:dyDescent="0.25">
      <c r="A7" t="s">
        <v>126</v>
      </c>
      <c r="B7">
        <v>1.7429739004352501E-3</v>
      </c>
      <c r="C7" t="e">
        <f t="shared" si="2"/>
        <v>#NUM!</v>
      </c>
      <c r="D7">
        <f t="shared" si="3"/>
        <v>-2.7587091160350532</v>
      </c>
      <c r="E7" t="s">
        <v>4</v>
      </c>
      <c r="F7" t="str">
        <f t="shared" si="0"/>
        <v/>
      </c>
      <c r="G7">
        <f t="shared" si="0"/>
        <v>-2.7587091160350532</v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M7">
        <v>-2</v>
      </c>
      <c r="N7">
        <v>-2</v>
      </c>
      <c r="O7">
        <f t="shared" si="4"/>
        <v>0</v>
      </c>
      <c r="P7">
        <f t="shared" si="4"/>
        <v>0</v>
      </c>
      <c r="Q7">
        <f t="shared" si="4"/>
        <v>2</v>
      </c>
      <c r="R7">
        <f t="shared" si="4"/>
        <v>0</v>
      </c>
      <c r="S7">
        <f t="shared" si="4"/>
        <v>1</v>
      </c>
      <c r="T7">
        <f t="shared" si="4"/>
        <v>2</v>
      </c>
    </row>
    <row r="8" spans="1:20" x14ac:dyDescent="0.25">
      <c r="A8" t="s">
        <v>127</v>
      </c>
      <c r="B8">
        <v>8.6407170925819504E-4</v>
      </c>
      <c r="C8" t="e">
        <f t="shared" si="2"/>
        <v>#NUM!</v>
      </c>
      <c r="D8">
        <f t="shared" si="3"/>
        <v>-3.0634502139530229</v>
      </c>
      <c r="E8" t="s">
        <v>4</v>
      </c>
      <c r="F8" t="str">
        <f t="shared" si="0"/>
        <v/>
      </c>
      <c r="G8">
        <f t="shared" si="0"/>
        <v>-3.0634502139530229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M8">
        <v>-1.8</v>
      </c>
      <c r="N8">
        <v>-1.8</v>
      </c>
      <c r="O8">
        <f t="shared" si="4"/>
        <v>0</v>
      </c>
      <c r="P8">
        <f t="shared" si="4"/>
        <v>0</v>
      </c>
      <c r="Q8">
        <f t="shared" si="4"/>
        <v>1</v>
      </c>
      <c r="R8">
        <f t="shared" si="4"/>
        <v>0</v>
      </c>
      <c r="S8">
        <f t="shared" si="4"/>
        <v>0</v>
      </c>
      <c r="T8">
        <f t="shared" si="4"/>
        <v>0</v>
      </c>
    </row>
    <row r="9" spans="1:20" x14ac:dyDescent="0.25">
      <c r="A9" t="s">
        <v>128</v>
      </c>
      <c r="B9">
        <v>2.1152498516821701E-3</v>
      </c>
      <c r="C9" t="e">
        <f t="shared" si="2"/>
        <v>#NUM!</v>
      </c>
      <c r="D9">
        <f t="shared" si="3"/>
        <v>-2.6746383267295553</v>
      </c>
      <c r="E9" t="s">
        <v>4</v>
      </c>
      <c r="F9" t="str">
        <f t="shared" si="0"/>
        <v/>
      </c>
      <c r="G9">
        <f t="shared" si="0"/>
        <v>-2.6746383267295553</v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M9">
        <v>-1.6</v>
      </c>
      <c r="N9">
        <v>-1.6</v>
      </c>
      <c r="O9">
        <f t="shared" si="4"/>
        <v>1</v>
      </c>
      <c r="P9">
        <f t="shared" si="4"/>
        <v>0</v>
      </c>
      <c r="Q9">
        <f t="shared" si="4"/>
        <v>1</v>
      </c>
      <c r="R9">
        <f t="shared" si="4"/>
        <v>1</v>
      </c>
      <c r="S9">
        <f t="shared" si="4"/>
        <v>0</v>
      </c>
      <c r="T9">
        <f t="shared" si="4"/>
        <v>2</v>
      </c>
    </row>
    <row r="10" spans="1:20" x14ac:dyDescent="0.25">
      <c r="A10" t="s">
        <v>129</v>
      </c>
      <c r="B10">
        <v>1.2861397932533299E-3</v>
      </c>
      <c r="C10" t="e">
        <f t="shared" si="2"/>
        <v>#NUM!</v>
      </c>
      <c r="D10">
        <f t="shared" si="3"/>
        <v>-2.8907118244608001</v>
      </c>
      <c r="E10" t="s">
        <v>4</v>
      </c>
      <c r="F10" t="str">
        <f t="shared" si="0"/>
        <v/>
      </c>
      <c r="G10">
        <f t="shared" si="0"/>
        <v>-2.8907118244608001</v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M10">
        <v>-1.4</v>
      </c>
      <c r="N10">
        <v>-1.4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3</v>
      </c>
      <c r="T10">
        <f t="shared" si="4"/>
        <v>1</v>
      </c>
    </row>
    <row r="11" spans="1:20" x14ac:dyDescent="0.25">
      <c r="A11" t="s">
        <v>130</v>
      </c>
      <c r="B11">
        <v>5.1922557186401798E-2</v>
      </c>
      <c r="C11" t="e">
        <f t="shared" si="2"/>
        <v>#NUM!</v>
      </c>
      <c r="D11">
        <f t="shared" si="3"/>
        <v>-1.2846439266738812</v>
      </c>
      <c r="E11" t="s">
        <v>3</v>
      </c>
      <c r="F11">
        <f t="shared" si="0"/>
        <v>-1.2846439266738812</v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M11">
        <v>-1.2</v>
      </c>
      <c r="N11">
        <v>-1.2</v>
      </c>
      <c r="O11">
        <f t="shared" ref="O11:T11" si="5">COUNTIFS(F$2:F$200, "&lt;="&amp;$M11, F$2:F$200, "&gt;"&amp;$M10)</f>
        <v>2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1</v>
      </c>
      <c r="T11">
        <f t="shared" si="5"/>
        <v>1</v>
      </c>
    </row>
    <row r="12" spans="1:20" x14ac:dyDescent="0.25">
      <c r="A12" t="s">
        <v>131</v>
      </c>
      <c r="B12">
        <v>3.2453057648712202E-3</v>
      </c>
      <c r="C12" t="e">
        <f t="shared" si="2"/>
        <v>#NUM!</v>
      </c>
      <c r="D12">
        <f t="shared" si="3"/>
        <v>-2.4887443787586925</v>
      </c>
      <c r="E12" t="s">
        <v>8</v>
      </c>
      <c r="F12" t="str">
        <f t="shared" ref="F12:K21" si="6">IF($E12=F$1,$D12, "")</f>
        <v/>
      </c>
      <c r="G12" t="str">
        <f t="shared" si="6"/>
        <v/>
      </c>
      <c r="H12" t="str">
        <f t="shared" si="6"/>
        <v/>
      </c>
      <c r="I12" t="str">
        <f t="shared" si="6"/>
        <v/>
      </c>
      <c r="J12" t="str">
        <f t="shared" si="6"/>
        <v/>
      </c>
      <c r="K12">
        <f t="shared" si="6"/>
        <v>-2.4887443787586925</v>
      </c>
      <c r="M12" t="s">
        <v>198</v>
      </c>
      <c r="O12">
        <f t="shared" ref="O12:T12" si="7">COUNTIFS(F$2:F$200,  "&gt;"&amp;$M11)</f>
        <v>3</v>
      </c>
      <c r="P12">
        <f t="shared" si="7"/>
        <v>0</v>
      </c>
      <c r="Q12">
        <f t="shared" si="7"/>
        <v>1</v>
      </c>
      <c r="R12">
        <f t="shared" si="7"/>
        <v>0</v>
      </c>
      <c r="S12">
        <f t="shared" si="7"/>
        <v>0</v>
      </c>
      <c r="T12">
        <f t="shared" si="7"/>
        <v>0</v>
      </c>
    </row>
    <row r="13" spans="1:20" x14ac:dyDescent="0.25">
      <c r="A13" t="s">
        <v>132</v>
      </c>
      <c r="B13">
        <v>3.2004477156260099E-4</v>
      </c>
      <c r="C13" t="e">
        <f t="shared" si="2"/>
        <v>#NUM!</v>
      </c>
      <c r="D13">
        <f t="shared" si="3"/>
        <v>-3.4947892632973074</v>
      </c>
      <c r="E13" t="s">
        <v>4</v>
      </c>
      <c r="F13" t="str">
        <f t="shared" si="6"/>
        <v/>
      </c>
      <c r="G13">
        <f t="shared" si="6"/>
        <v>-3.4947892632973074</v>
      </c>
      <c r="H13" t="str">
        <f t="shared" si="6"/>
        <v/>
      </c>
      <c r="I13" t="str">
        <f t="shared" si="6"/>
        <v/>
      </c>
      <c r="J13" t="str">
        <f t="shared" si="6"/>
        <v/>
      </c>
      <c r="K13" t="str">
        <f t="shared" si="6"/>
        <v/>
      </c>
      <c r="O13">
        <f>SUM(O2:O12)</f>
        <v>8</v>
      </c>
      <c r="P13">
        <f t="shared" ref="P13:T13" si="8">SUM(P2:P12)</f>
        <v>30</v>
      </c>
      <c r="Q13">
        <f t="shared" si="8"/>
        <v>7</v>
      </c>
      <c r="R13">
        <f t="shared" si="8"/>
        <v>2</v>
      </c>
      <c r="S13">
        <f t="shared" si="8"/>
        <v>5</v>
      </c>
      <c r="T13">
        <f t="shared" si="8"/>
        <v>17</v>
      </c>
    </row>
    <row r="14" spans="1:20" x14ac:dyDescent="0.25">
      <c r="A14" t="s">
        <v>133</v>
      </c>
      <c r="B14">
        <v>1.07801527627985E-3</v>
      </c>
      <c r="C14" t="e">
        <f t="shared" si="2"/>
        <v>#NUM!</v>
      </c>
      <c r="D14">
        <f t="shared" si="3"/>
        <v>-2.96737508482921</v>
      </c>
      <c r="E14" t="s">
        <v>4</v>
      </c>
      <c r="F14" t="str">
        <f t="shared" si="6"/>
        <v/>
      </c>
      <c r="G14">
        <f t="shared" si="6"/>
        <v>-2.96737508482921</v>
      </c>
      <c r="H14" t="str">
        <f t="shared" si="6"/>
        <v/>
      </c>
      <c r="I14" t="str">
        <f t="shared" si="6"/>
        <v/>
      </c>
      <c r="J14" t="str">
        <f t="shared" si="6"/>
        <v/>
      </c>
      <c r="K14" t="str">
        <f t="shared" si="6"/>
        <v/>
      </c>
    </row>
    <row r="15" spans="1:20" x14ac:dyDescent="0.25">
      <c r="A15" t="s">
        <v>134</v>
      </c>
      <c r="B15">
        <v>2.3768114305079799E-3</v>
      </c>
      <c r="C15" t="e">
        <f t="shared" si="2"/>
        <v>#NUM!</v>
      </c>
      <c r="D15">
        <f t="shared" si="3"/>
        <v>-2.6240052726001326</v>
      </c>
      <c r="E15" t="s">
        <v>4</v>
      </c>
      <c r="F15" t="str">
        <f t="shared" si="6"/>
        <v/>
      </c>
      <c r="G15">
        <f t="shared" si="6"/>
        <v>-2.6240052726001326</v>
      </c>
      <c r="H15" t="str">
        <f t="shared" si="6"/>
        <v/>
      </c>
      <c r="I15" t="str">
        <f t="shared" si="6"/>
        <v/>
      </c>
      <c r="J15" t="str">
        <f t="shared" si="6"/>
        <v/>
      </c>
      <c r="K15" t="str">
        <f t="shared" si="6"/>
        <v/>
      </c>
      <c r="O15">
        <v>8</v>
      </c>
      <c r="P15">
        <v>30</v>
      </c>
      <c r="Q15">
        <v>7</v>
      </c>
      <c r="R15">
        <v>2</v>
      </c>
      <c r="S15">
        <v>5</v>
      </c>
      <c r="T15">
        <v>17</v>
      </c>
    </row>
    <row r="16" spans="1:20" x14ac:dyDescent="0.25">
      <c r="A16" t="s">
        <v>135</v>
      </c>
      <c r="B16">
        <v>4.1210406912552101E-2</v>
      </c>
      <c r="C16" t="e">
        <f t="shared" si="2"/>
        <v>#NUM!</v>
      </c>
      <c r="D16">
        <f t="shared" si="3"/>
        <v>-1.3849930972200484</v>
      </c>
      <c r="E16" t="s">
        <v>3</v>
      </c>
      <c r="F16">
        <f t="shared" si="6"/>
        <v>-1.3849930972200484</v>
      </c>
      <c r="G16" t="str">
        <f t="shared" si="6"/>
        <v/>
      </c>
      <c r="H16" t="str">
        <f t="shared" si="6"/>
        <v/>
      </c>
      <c r="I16" t="str">
        <f t="shared" si="6"/>
        <v/>
      </c>
      <c r="J16" t="str">
        <f t="shared" si="6"/>
        <v/>
      </c>
      <c r="K16" t="str">
        <f t="shared" si="6"/>
        <v/>
      </c>
    </row>
    <row r="17" spans="1:20" x14ac:dyDescent="0.25">
      <c r="A17" t="s">
        <v>136</v>
      </c>
      <c r="B17">
        <v>4.1274035458749699E-4</v>
      </c>
      <c r="C17" t="e">
        <f t="shared" si="2"/>
        <v>#NUM!</v>
      </c>
      <c r="D17">
        <f t="shared" si="3"/>
        <v>-3.3843230670618292</v>
      </c>
      <c r="E17" t="s">
        <v>4</v>
      </c>
      <c r="F17" t="str">
        <f t="shared" si="6"/>
        <v/>
      </c>
      <c r="G17">
        <f t="shared" si="6"/>
        <v>-3.3843230670618292</v>
      </c>
      <c r="H17" t="str">
        <f t="shared" si="6"/>
        <v/>
      </c>
      <c r="I17" t="str">
        <f t="shared" si="6"/>
        <v/>
      </c>
      <c r="J17" t="str">
        <f t="shared" si="6"/>
        <v/>
      </c>
      <c r="K17" t="str">
        <f t="shared" si="6"/>
        <v/>
      </c>
      <c r="O17">
        <f>O13-O15</f>
        <v>0</v>
      </c>
      <c r="P17">
        <f t="shared" ref="P17:T17" si="9">P13-P15</f>
        <v>0</v>
      </c>
      <c r="Q17">
        <f t="shared" si="9"/>
        <v>0</v>
      </c>
      <c r="R17">
        <f t="shared" si="9"/>
        <v>0</v>
      </c>
      <c r="S17">
        <f t="shared" si="9"/>
        <v>0</v>
      </c>
      <c r="T17">
        <f t="shared" si="9"/>
        <v>0</v>
      </c>
    </row>
    <row r="18" spans="1:20" x14ac:dyDescent="0.25">
      <c r="A18" t="s">
        <v>137</v>
      </c>
      <c r="B18">
        <v>1.8683584469088198E-2</v>
      </c>
      <c r="C18" t="e">
        <f t="shared" si="2"/>
        <v>#NUM!</v>
      </c>
      <c r="D18">
        <f t="shared" si="3"/>
        <v>-1.7285398001719248</v>
      </c>
      <c r="E18" t="s">
        <v>5</v>
      </c>
      <c r="F18" t="str">
        <f t="shared" si="6"/>
        <v/>
      </c>
      <c r="G18" t="str">
        <f t="shared" si="6"/>
        <v/>
      </c>
      <c r="H18">
        <f t="shared" si="6"/>
        <v>-1.7285398001719248</v>
      </c>
      <c r="I18" t="str">
        <f t="shared" si="6"/>
        <v/>
      </c>
      <c r="J18" t="str">
        <f t="shared" si="6"/>
        <v/>
      </c>
      <c r="K18" t="str">
        <f t="shared" si="6"/>
        <v/>
      </c>
    </row>
    <row r="19" spans="1:20" x14ac:dyDescent="0.25">
      <c r="A19" t="s">
        <v>138</v>
      </c>
      <c r="B19">
        <v>2.6748784862520702E-3</v>
      </c>
      <c r="C19" t="e">
        <f t="shared" si="2"/>
        <v>#NUM!</v>
      </c>
      <c r="D19">
        <f t="shared" si="3"/>
        <v>-2.5726959422217646</v>
      </c>
      <c r="E19" t="s">
        <v>8</v>
      </c>
      <c r="F19" t="str">
        <f t="shared" si="6"/>
        <v/>
      </c>
      <c r="G19" t="str">
        <f t="shared" si="6"/>
        <v/>
      </c>
      <c r="H19" t="str">
        <f t="shared" si="6"/>
        <v/>
      </c>
      <c r="I19" t="str">
        <f t="shared" si="6"/>
        <v/>
      </c>
      <c r="J19" t="str">
        <f t="shared" si="6"/>
        <v/>
      </c>
      <c r="K19">
        <f t="shared" si="6"/>
        <v>-2.5726959422217646</v>
      </c>
    </row>
    <row r="20" spans="1:20" x14ac:dyDescent="0.25">
      <c r="A20" t="s">
        <v>139</v>
      </c>
      <c r="B20">
        <v>1.7664730564522699E-2</v>
      </c>
      <c r="C20" t="e">
        <f t="shared" si="2"/>
        <v>#NUM!</v>
      </c>
      <c r="D20">
        <f t="shared" si="3"/>
        <v>-1.7528929823578314</v>
      </c>
      <c r="E20" t="s">
        <v>3</v>
      </c>
      <c r="F20">
        <f t="shared" si="6"/>
        <v>-1.7528929823578314</v>
      </c>
      <c r="G20" t="str">
        <f t="shared" si="6"/>
        <v/>
      </c>
      <c r="H20" t="str">
        <f t="shared" si="6"/>
        <v/>
      </c>
      <c r="I20" t="str">
        <f t="shared" si="6"/>
        <v/>
      </c>
      <c r="J20" t="str">
        <f t="shared" si="6"/>
        <v/>
      </c>
      <c r="K20" t="str">
        <f t="shared" si="6"/>
        <v/>
      </c>
    </row>
    <row r="21" spans="1:20" x14ac:dyDescent="0.25">
      <c r="A21" t="s">
        <v>140</v>
      </c>
      <c r="B21">
        <v>4.8917037684340905E-4</v>
      </c>
      <c r="C21" t="e">
        <f t="shared" si="2"/>
        <v>#NUM!</v>
      </c>
      <c r="D21">
        <f t="shared" si="3"/>
        <v>-3.310539850824183</v>
      </c>
      <c r="E21" t="s">
        <v>4</v>
      </c>
      <c r="F21" t="str">
        <f t="shared" si="6"/>
        <v/>
      </c>
      <c r="G21">
        <f t="shared" si="6"/>
        <v>-3.310539850824183</v>
      </c>
      <c r="H21" t="str">
        <f t="shared" si="6"/>
        <v/>
      </c>
      <c r="I21" t="str">
        <f t="shared" si="6"/>
        <v/>
      </c>
      <c r="J21" t="str">
        <f t="shared" si="6"/>
        <v/>
      </c>
      <c r="K21" t="str">
        <f t="shared" si="6"/>
        <v/>
      </c>
    </row>
    <row r="22" spans="1:20" x14ac:dyDescent="0.25">
      <c r="A22" t="s">
        <v>141</v>
      </c>
      <c r="B22">
        <v>5.85513920312755E-4</v>
      </c>
      <c r="C22" t="e">
        <f t="shared" si="2"/>
        <v>#NUM!</v>
      </c>
      <c r="D22">
        <f t="shared" si="3"/>
        <v>-3.2324627753257755</v>
      </c>
      <c r="E22" t="s">
        <v>4</v>
      </c>
      <c r="F22" t="str">
        <f t="shared" ref="F22:K31" si="10">IF($E22=F$1,$D22, "")</f>
        <v/>
      </c>
      <c r="G22">
        <f t="shared" si="10"/>
        <v>-3.2324627753257755</v>
      </c>
      <c r="H22" t="str">
        <f t="shared" si="10"/>
        <v/>
      </c>
      <c r="I22" t="str">
        <f t="shared" si="10"/>
        <v/>
      </c>
      <c r="J22" t="str">
        <f t="shared" si="10"/>
        <v/>
      </c>
      <c r="K22" t="str">
        <f t="shared" si="10"/>
        <v/>
      </c>
    </row>
    <row r="23" spans="1:20" x14ac:dyDescent="0.25">
      <c r="A23" t="s">
        <v>142</v>
      </c>
      <c r="B23">
        <v>1.3355209085707501E-3</v>
      </c>
      <c r="C23" t="e">
        <f t="shared" si="2"/>
        <v>#NUM!</v>
      </c>
      <c r="D23">
        <f t="shared" si="3"/>
        <v>-2.8743493083870337</v>
      </c>
      <c r="E23" t="s">
        <v>4</v>
      </c>
      <c r="F23" t="str">
        <f t="shared" si="10"/>
        <v/>
      </c>
      <c r="G23">
        <f t="shared" si="10"/>
        <v>-2.8743493083870337</v>
      </c>
      <c r="H23" t="str">
        <f t="shared" si="10"/>
        <v/>
      </c>
      <c r="I23" t="str">
        <f t="shared" si="10"/>
        <v/>
      </c>
      <c r="J23" t="str">
        <f t="shared" si="10"/>
        <v/>
      </c>
      <c r="K23" t="str">
        <f t="shared" si="10"/>
        <v/>
      </c>
    </row>
    <row r="24" spans="1:20" x14ac:dyDescent="0.25">
      <c r="A24" t="s">
        <v>143</v>
      </c>
      <c r="B24">
        <v>6.7823920002671101E-3</v>
      </c>
      <c r="C24" t="e">
        <f t="shared" si="2"/>
        <v>#NUM!</v>
      </c>
      <c r="D24">
        <f t="shared" si="3"/>
        <v>-2.1686171130195877</v>
      </c>
      <c r="E24" t="s">
        <v>8</v>
      </c>
      <c r="F24" t="str">
        <f t="shared" si="10"/>
        <v/>
      </c>
      <c r="G24" t="str">
        <f t="shared" si="10"/>
        <v/>
      </c>
      <c r="H24" t="str">
        <f t="shared" si="10"/>
        <v/>
      </c>
      <c r="I24" t="str">
        <f t="shared" si="10"/>
        <v/>
      </c>
      <c r="J24" t="str">
        <f t="shared" si="10"/>
        <v/>
      </c>
      <c r="K24">
        <f t="shared" si="10"/>
        <v>-2.1686171130195877</v>
      </c>
    </row>
    <row r="25" spans="1:20" x14ac:dyDescent="0.25">
      <c r="A25" t="s">
        <v>144</v>
      </c>
      <c r="B25">
        <v>1.0556039058043701E-3</v>
      </c>
      <c r="C25" t="e">
        <f t="shared" si="2"/>
        <v>#NUM!</v>
      </c>
      <c r="D25">
        <f t="shared" si="3"/>
        <v>-2.9764990115306662</v>
      </c>
      <c r="E25" t="s">
        <v>4</v>
      </c>
      <c r="F25" t="str">
        <f t="shared" si="10"/>
        <v/>
      </c>
      <c r="G25">
        <f t="shared" si="10"/>
        <v>-2.9764990115306662</v>
      </c>
      <c r="H25" t="str">
        <f t="shared" si="10"/>
        <v/>
      </c>
      <c r="I25" t="str">
        <f t="shared" si="10"/>
        <v/>
      </c>
      <c r="J25" t="str">
        <f t="shared" si="10"/>
        <v/>
      </c>
      <c r="K25" t="str">
        <f t="shared" si="10"/>
        <v/>
      </c>
    </row>
    <row r="26" spans="1:20" x14ac:dyDescent="0.25">
      <c r="A26" t="s">
        <v>145</v>
      </c>
      <c r="B26">
        <v>3.9964245435098698E-4</v>
      </c>
      <c r="C26" t="e">
        <f t="shared" si="2"/>
        <v>#NUM!</v>
      </c>
      <c r="D26">
        <f t="shared" si="3"/>
        <v>-3.3983283825306243</v>
      </c>
      <c r="E26" t="s">
        <v>4</v>
      </c>
      <c r="F26" t="str">
        <f t="shared" si="10"/>
        <v/>
      </c>
      <c r="G26">
        <f t="shared" si="10"/>
        <v>-3.3983283825306243</v>
      </c>
      <c r="H26" t="str">
        <f t="shared" si="10"/>
        <v/>
      </c>
      <c r="I26" t="str">
        <f t="shared" si="10"/>
        <v/>
      </c>
      <c r="J26" t="str">
        <f t="shared" si="10"/>
        <v/>
      </c>
      <c r="K26" t="str">
        <f t="shared" si="10"/>
        <v/>
      </c>
    </row>
    <row r="27" spans="1:20" x14ac:dyDescent="0.25">
      <c r="A27" t="s">
        <v>146</v>
      </c>
      <c r="B27">
        <v>7.4897117700146901E-4</v>
      </c>
      <c r="C27" t="e">
        <f t="shared" si="2"/>
        <v>#NUM!</v>
      </c>
      <c r="D27">
        <f t="shared" si="3"/>
        <v>-3.1255348951310706</v>
      </c>
      <c r="E27" t="s">
        <v>4</v>
      </c>
      <c r="F27" t="str">
        <f t="shared" si="10"/>
        <v/>
      </c>
      <c r="G27">
        <f t="shared" si="10"/>
        <v>-3.1255348951310706</v>
      </c>
      <c r="H27" t="str">
        <f t="shared" si="10"/>
        <v/>
      </c>
      <c r="I27" t="str">
        <f t="shared" si="10"/>
        <v/>
      </c>
      <c r="J27" t="str">
        <f t="shared" si="10"/>
        <v/>
      </c>
      <c r="K27" t="str">
        <f t="shared" si="10"/>
        <v/>
      </c>
    </row>
    <row r="28" spans="1:20" x14ac:dyDescent="0.25">
      <c r="A28" t="s">
        <v>147</v>
      </c>
      <c r="B28">
        <v>1.90051914991387E-3</v>
      </c>
      <c r="C28" t="e">
        <f t="shared" si="2"/>
        <v>#NUM!</v>
      </c>
      <c r="D28">
        <f t="shared" si="3"/>
        <v>-2.7211277500229807</v>
      </c>
      <c r="E28" t="s">
        <v>8</v>
      </c>
      <c r="F28" t="str">
        <f t="shared" si="10"/>
        <v/>
      </c>
      <c r="G28" t="str">
        <f t="shared" si="10"/>
        <v/>
      </c>
      <c r="H28" t="str">
        <f t="shared" si="10"/>
        <v/>
      </c>
      <c r="I28" t="str">
        <f t="shared" si="10"/>
        <v/>
      </c>
      <c r="J28" t="str">
        <f t="shared" si="10"/>
        <v/>
      </c>
      <c r="K28">
        <f t="shared" si="10"/>
        <v>-2.7211277500229807</v>
      </c>
    </row>
    <row r="29" spans="1:20" x14ac:dyDescent="0.25">
      <c r="A29" t="s">
        <v>148</v>
      </c>
      <c r="B29">
        <v>1.8556987835230299E-3</v>
      </c>
      <c r="C29" t="e">
        <f t="shared" si="2"/>
        <v>#NUM!</v>
      </c>
      <c r="D29">
        <f t="shared" si="3"/>
        <v>-2.731492516948133</v>
      </c>
      <c r="E29" t="s">
        <v>4</v>
      </c>
      <c r="F29" t="str">
        <f t="shared" si="10"/>
        <v/>
      </c>
      <c r="G29">
        <f t="shared" si="10"/>
        <v>-2.731492516948133</v>
      </c>
      <c r="H29" t="str">
        <f t="shared" si="10"/>
        <v/>
      </c>
      <c r="I29" t="str">
        <f t="shared" si="10"/>
        <v/>
      </c>
      <c r="J29" t="str">
        <f t="shared" si="10"/>
        <v/>
      </c>
      <c r="K29" t="str">
        <f t="shared" si="10"/>
        <v/>
      </c>
    </row>
    <row r="30" spans="1:20" x14ac:dyDescent="0.25">
      <c r="A30" t="s">
        <v>149</v>
      </c>
      <c r="B30">
        <v>1.8316606741726599E-2</v>
      </c>
      <c r="C30" t="e">
        <f t="shared" si="2"/>
        <v>#NUM!</v>
      </c>
      <c r="D30">
        <f t="shared" si="3"/>
        <v>-1.7371549788034673</v>
      </c>
      <c r="E30" t="s">
        <v>8</v>
      </c>
      <c r="F30" t="str">
        <f t="shared" si="10"/>
        <v/>
      </c>
      <c r="G30" t="str">
        <f t="shared" si="10"/>
        <v/>
      </c>
      <c r="H30" t="str">
        <f t="shared" si="10"/>
        <v/>
      </c>
      <c r="I30" t="str">
        <f t="shared" si="10"/>
        <v/>
      </c>
      <c r="J30" t="str">
        <f t="shared" si="10"/>
        <v/>
      </c>
      <c r="K30">
        <f t="shared" si="10"/>
        <v>-1.7371549788034673</v>
      </c>
    </row>
    <row r="31" spans="1:20" x14ac:dyDescent="0.25">
      <c r="A31" t="s">
        <v>150</v>
      </c>
      <c r="B31">
        <v>4.6438307407477E-3</v>
      </c>
      <c r="C31" t="e">
        <f t="shared" si="2"/>
        <v>#NUM!</v>
      </c>
      <c r="D31">
        <f t="shared" si="3"/>
        <v>-2.333123617895327</v>
      </c>
      <c r="E31" t="s">
        <v>8</v>
      </c>
      <c r="F31" t="str">
        <f t="shared" si="10"/>
        <v/>
      </c>
      <c r="G31" t="str">
        <f t="shared" si="10"/>
        <v/>
      </c>
      <c r="H31" t="str">
        <f t="shared" si="10"/>
        <v/>
      </c>
      <c r="I31" t="str">
        <f t="shared" si="10"/>
        <v/>
      </c>
      <c r="J31" t="str">
        <f t="shared" si="10"/>
        <v/>
      </c>
      <c r="K31">
        <f t="shared" si="10"/>
        <v>-2.333123617895327</v>
      </c>
    </row>
    <row r="32" spans="1:20" x14ac:dyDescent="0.25">
      <c r="A32" t="s">
        <v>151</v>
      </c>
      <c r="B32">
        <v>2.03311700797161E-3</v>
      </c>
      <c r="C32" t="e">
        <f t="shared" si="2"/>
        <v>#NUM!</v>
      </c>
      <c r="D32">
        <f t="shared" si="3"/>
        <v>-2.6918376265493067</v>
      </c>
      <c r="E32" t="s">
        <v>4</v>
      </c>
      <c r="F32" t="str">
        <f t="shared" ref="F32:K41" si="11">IF($E32=F$1,$D32, "")</f>
        <v/>
      </c>
      <c r="G32">
        <f t="shared" si="11"/>
        <v>-2.6918376265493067</v>
      </c>
      <c r="H32" t="str">
        <f t="shared" si="11"/>
        <v/>
      </c>
      <c r="I32" t="str">
        <f t="shared" si="11"/>
        <v/>
      </c>
      <c r="J32" t="str">
        <f t="shared" si="11"/>
        <v/>
      </c>
      <c r="K32" t="str">
        <f t="shared" si="11"/>
        <v/>
      </c>
    </row>
    <row r="33" spans="1:11" x14ac:dyDescent="0.25">
      <c r="A33" t="s">
        <v>152</v>
      </c>
      <c r="B33">
        <v>1.99386647909577E-3</v>
      </c>
      <c r="C33" t="e">
        <f t="shared" si="2"/>
        <v>#NUM!</v>
      </c>
      <c r="D33">
        <f t="shared" si="3"/>
        <v>-2.7003039279368353</v>
      </c>
      <c r="E33" t="s">
        <v>3</v>
      </c>
      <c r="F33">
        <f t="shared" si="11"/>
        <v>-2.7003039279368353</v>
      </c>
      <c r="G33" t="str">
        <f t="shared" si="11"/>
        <v/>
      </c>
      <c r="H33" t="str">
        <f t="shared" si="11"/>
        <v/>
      </c>
      <c r="I33" t="str">
        <f t="shared" si="11"/>
        <v/>
      </c>
      <c r="J33" t="str">
        <f t="shared" si="11"/>
        <v/>
      </c>
      <c r="K33" t="str">
        <f t="shared" si="11"/>
        <v/>
      </c>
    </row>
    <row r="34" spans="1:11" x14ac:dyDescent="0.25">
      <c r="A34" t="s">
        <v>153</v>
      </c>
      <c r="B34">
        <v>5.1275251278923899E-2</v>
      </c>
      <c r="C34" t="e">
        <f t="shared" si="2"/>
        <v>#NUM!</v>
      </c>
      <c r="D34">
        <f t="shared" si="3"/>
        <v>-1.2900922026556922</v>
      </c>
      <c r="E34" t="s">
        <v>7</v>
      </c>
      <c r="F34" t="str">
        <f t="shared" si="11"/>
        <v/>
      </c>
      <c r="G34" t="str">
        <f t="shared" si="11"/>
        <v/>
      </c>
      <c r="H34" t="str">
        <f t="shared" si="11"/>
        <v/>
      </c>
      <c r="I34" t="str">
        <f t="shared" si="11"/>
        <v/>
      </c>
      <c r="J34">
        <f t="shared" si="11"/>
        <v>-1.2900922026556922</v>
      </c>
      <c r="K34" t="str">
        <f t="shared" si="11"/>
        <v/>
      </c>
    </row>
    <row r="35" spans="1:11" x14ac:dyDescent="0.25">
      <c r="A35" t="s">
        <v>154</v>
      </c>
      <c r="B35">
        <v>7.5089386655653899E-3</v>
      </c>
      <c r="C35" t="e">
        <f t="shared" si="2"/>
        <v>#NUM!</v>
      </c>
      <c r="D35">
        <f t="shared" si="3"/>
        <v>-2.1244214430572907</v>
      </c>
      <c r="E35" t="s">
        <v>5</v>
      </c>
      <c r="F35" t="str">
        <f t="shared" si="11"/>
        <v/>
      </c>
      <c r="G35" t="str">
        <f t="shared" si="11"/>
        <v/>
      </c>
      <c r="H35">
        <f t="shared" si="11"/>
        <v>-2.1244214430572907</v>
      </c>
      <c r="I35" t="str">
        <f t="shared" si="11"/>
        <v/>
      </c>
      <c r="J35" t="str">
        <f t="shared" si="11"/>
        <v/>
      </c>
      <c r="K35" t="str">
        <f t="shared" si="11"/>
        <v/>
      </c>
    </row>
    <row r="36" spans="1:11" x14ac:dyDescent="0.25">
      <c r="A36" t="s">
        <v>155</v>
      </c>
      <c r="B36">
        <v>7.3368337479990699E-3</v>
      </c>
      <c r="C36" t="e">
        <f t="shared" si="2"/>
        <v>#NUM!</v>
      </c>
      <c r="D36">
        <f t="shared" si="3"/>
        <v>-2.1344913218881061</v>
      </c>
      <c r="E36" t="s">
        <v>7</v>
      </c>
      <c r="F36" t="str">
        <f t="shared" si="11"/>
        <v/>
      </c>
      <c r="G36" t="str">
        <f t="shared" si="11"/>
        <v/>
      </c>
      <c r="H36" t="str">
        <f t="shared" si="11"/>
        <v/>
      </c>
      <c r="I36" t="str">
        <f t="shared" si="11"/>
        <v/>
      </c>
      <c r="J36">
        <f t="shared" si="11"/>
        <v>-2.1344913218881061</v>
      </c>
      <c r="K36" t="str">
        <f t="shared" si="11"/>
        <v/>
      </c>
    </row>
    <row r="37" spans="1:11" x14ac:dyDescent="0.25">
      <c r="A37" t="s">
        <v>156</v>
      </c>
      <c r="B37">
        <v>4.9018194014765003E-2</v>
      </c>
      <c r="C37" t="e">
        <f t="shared" si="2"/>
        <v>#NUM!</v>
      </c>
      <c r="D37">
        <f t="shared" si="3"/>
        <v>-1.3096426935708925</v>
      </c>
      <c r="E37" t="s">
        <v>8</v>
      </c>
      <c r="F37" t="str">
        <f t="shared" si="11"/>
        <v/>
      </c>
      <c r="G37" t="str">
        <f t="shared" si="11"/>
        <v/>
      </c>
      <c r="H37" t="str">
        <f t="shared" si="11"/>
        <v/>
      </c>
      <c r="I37" t="str">
        <f t="shared" si="11"/>
        <v/>
      </c>
      <c r="J37" t="str">
        <f t="shared" si="11"/>
        <v/>
      </c>
      <c r="K37">
        <f t="shared" si="11"/>
        <v>-1.3096426935708925</v>
      </c>
    </row>
    <row r="38" spans="1:11" x14ac:dyDescent="0.25">
      <c r="A38" t="s">
        <v>157</v>
      </c>
      <c r="B38">
        <v>4.44451182116367E-3</v>
      </c>
      <c r="C38" t="e">
        <f t="shared" si="2"/>
        <v>#NUM!</v>
      </c>
      <c r="D38">
        <f t="shared" si="3"/>
        <v>-2.3521759343603583</v>
      </c>
      <c r="E38" t="s">
        <v>8</v>
      </c>
      <c r="F38" t="str">
        <f t="shared" si="11"/>
        <v/>
      </c>
      <c r="G38" t="str">
        <f t="shared" si="11"/>
        <v/>
      </c>
      <c r="H38" t="str">
        <f t="shared" si="11"/>
        <v/>
      </c>
      <c r="I38" t="str">
        <f t="shared" si="11"/>
        <v/>
      </c>
      <c r="J38" t="str">
        <f t="shared" si="11"/>
        <v/>
      </c>
      <c r="K38">
        <f t="shared" si="11"/>
        <v>-2.3521759343603583</v>
      </c>
    </row>
    <row r="39" spans="1:11" x14ac:dyDescent="0.25">
      <c r="A39" t="s">
        <v>158</v>
      </c>
      <c r="B39">
        <v>3.2961886305265501E-4</v>
      </c>
      <c r="C39" t="e">
        <f t="shared" si="2"/>
        <v>#NUM!</v>
      </c>
      <c r="D39">
        <f t="shared" si="3"/>
        <v>-3.4819879429540759</v>
      </c>
      <c r="E39" t="s">
        <v>4</v>
      </c>
      <c r="F39" t="str">
        <f t="shared" si="11"/>
        <v/>
      </c>
      <c r="G39">
        <f t="shared" si="11"/>
        <v>-3.4819879429540759</v>
      </c>
      <c r="H39" t="str">
        <f t="shared" si="11"/>
        <v/>
      </c>
      <c r="I39" t="str">
        <f t="shared" si="11"/>
        <v/>
      </c>
      <c r="J39" t="str">
        <f t="shared" si="11"/>
        <v/>
      </c>
      <c r="K39" t="str">
        <f t="shared" si="11"/>
        <v/>
      </c>
    </row>
    <row r="40" spans="1:11" x14ac:dyDescent="0.25">
      <c r="A40" t="s">
        <v>159</v>
      </c>
      <c r="B40">
        <v>1.6820212008628901E-2</v>
      </c>
      <c r="C40" t="e">
        <f t="shared" si="2"/>
        <v>#NUM!</v>
      </c>
      <c r="D40">
        <f t="shared" si="3"/>
        <v>-1.7741685344835658</v>
      </c>
      <c r="E40" t="s">
        <v>6</v>
      </c>
      <c r="F40" t="str">
        <f t="shared" si="11"/>
        <v/>
      </c>
      <c r="G40" t="str">
        <f t="shared" si="11"/>
        <v/>
      </c>
      <c r="H40" t="str">
        <f t="shared" si="11"/>
        <v/>
      </c>
      <c r="I40">
        <f t="shared" si="11"/>
        <v>-1.7741685344835658</v>
      </c>
      <c r="J40" t="str">
        <f t="shared" si="11"/>
        <v/>
      </c>
      <c r="K40" t="str">
        <f t="shared" si="11"/>
        <v/>
      </c>
    </row>
    <row r="41" spans="1:11" x14ac:dyDescent="0.25">
      <c r="A41" t="s">
        <v>160</v>
      </c>
      <c r="B41">
        <v>7.6044316379454396E-3</v>
      </c>
      <c r="C41" t="e">
        <f t="shared" si="2"/>
        <v>#NUM!</v>
      </c>
      <c r="D41">
        <f t="shared" si="3"/>
        <v>-2.1189332399578835</v>
      </c>
      <c r="E41" t="s">
        <v>8</v>
      </c>
      <c r="F41" t="str">
        <f t="shared" si="11"/>
        <v/>
      </c>
      <c r="G41" t="str">
        <f t="shared" si="11"/>
        <v/>
      </c>
      <c r="H41" t="str">
        <f t="shared" si="11"/>
        <v/>
      </c>
      <c r="I41" t="str">
        <f t="shared" si="11"/>
        <v/>
      </c>
      <c r="J41" t="str">
        <f t="shared" si="11"/>
        <v/>
      </c>
      <c r="K41">
        <f t="shared" si="11"/>
        <v>-2.1189332399578835</v>
      </c>
    </row>
    <row r="42" spans="1:11" x14ac:dyDescent="0.25">
      <c r="A42" t="s">
        <v>161</v>
      </c>
      <c r="B42">
        <v>2.6613379775143999E-3</v>
      </c>
      <c r="C42" t="e">
        <f t="shared" si="2"/>
        <v>#NUM!</v>
      </c>
      <c r="D42">
        <f t="shared" si="3"/>
        <v>-2.574899968571942</v>
      </c>
      <c r="E42" t="s">
        <v>6</v>
      </c>
      <c r="F42" t="str">
        <f t="shared" ref="F42:K51" si="12">IF($E42=F$1,$D42, "")</f>
        <v/>
      </c>
      <c r="G42" t="str">
        <f t="shared" si="12"/>
        <v/>
      </c>
      <c r="H42" t="str">
        <f t="shared" si="12"/>
        <v/>
      </c>
      <c r="I42">
        <f t="shared" si="12"/>
        <v>-2.574899968571942</v>
      </c>
      <c r="J42" t="str">
        <f t="shared" si="12"/>
        <v/>
      </c>
      <c r="K42" t="str">
        <f t="shared" si="12"/>
        <v/>
      </c>
    </row>
    <row r="43" spans="1:11" x14ac:dyDescent="0.25">
      <c r="A43" t="s">
        <v>162</v>
      </c>
      <c r="B43">
        <v>6.7230967094152896E-2</v>
      </c>
      <c r="C43" t="e">
        <f t="shared" si="2"/>
        <v>#NUM!</v>
      </c>
      <c r="D43">
        <f t="shared" si="3"/>
        <v>-1.1724306415247905</v>
      </c>
      <c r="E43" t="s">
        <v>5</v>
      </c>
      <c r="F43" t="str">
        <f t="shared" si="12"/>
        <v/>
      </c>
      <c r="G43" t="str">
        <f t="shared" si="12"/>
        <v/>
      </c>
      <c r="H43">
        <f t="shared" si="12"/>
        <v>-1.1724306415247905</v>
      </c>
      <c r="I43" t="str">
        <f t="shared" si="12"/>
        <v/>
      </c>
      <c r="J43" t="str">
        <f t="shared" si="12"/>
        <v/>
      </c>
      <c r="K43" t="str">
        <f t="shared" si="12"/>
        <v/>
      </c>
    </row>
    <row r="44" spans="1:11" x14ac:dyDescent="0.25">
      <c r="A44" t="s">
        <v>163</v>
      </c>
      <c r="B44">
        <v>7.3473242589527595E-4</v>
      </c>
      <c r="C44" t="e">
        <f t="shared" si="2"/>
        <v>#NUM!</v>
      </c>
      <c r="D44">
        <f t="shared" si="3"/>
        <v>-3.1338707930443728</v>
      </c>
      <c r="E44" t="s">
        <v>4</v>
      </c>
      <c r="F44" t="str">
        <f t="shared" si="12"/>
        <v/>
      </c>
      <c r="G44">
        <f t="shared" si="12"/>
        <v>-3.1338707930443728</v>
      </c>
      <c r="H44" t="str">
        <f t="shared" si="12"/>
        <v/>
      </c>
      <c r="I44" t="str">
        <f t="shared" si="12"/>
        <v/>
      </c>
      <c r="J44" t="str">
        <f t="shared" si="12"/>
        <v/>
      </c>
      <c r="K44" t="str">
        <f t="shared" si="12"/>
        <v/>
      </c>
    </row>
    <row r="45" spans="1:11" x14ac:dyDescent="0.25">
      <c r="A45" t="s">
        <v>164</v>
      </c>
      <c r="B45">
        <v>6.0312095957337796E-4</v>
      </c>
      <c r="C45" t="e">
        <f t="shared" si="2"/>
        <v>#NUM!</v>
      </c>
      <c r="D45">
        <f t="shared" si="3"/>
        <v>-3.2195955787270365</v>
      </c>
      <c r="E45" t="s">
        <v>8</v>
      </c>
      <c r="F45" t="str">
        <f t="shared" si="12"/>
        <v/>
      </c>
      <c r="G45" t="str">
        <f t="shared" si="12"/>
        <v/>
      </c>
      <c r="H45" t="str">
        <f t="shared" si="12"/>
        <v/>
      </c>
      <c r="I45" t="str">
        <f t="shared" si="12"/>
        <v/>
      </c>
      <c r="J45" t="str">
        <f t="shared" si="12"/>
        <v/>
      </c>
      <c r="K45">
        <f t="shared" si="12"/>
        <v>-3.2195955787270365</v>
      </c>
    </row>
    <row r="46" spans="1:11" x14ac:dyDescent="0.25">
      <c r="A46" t="s">
        <v>165</v>
      </c>
      <c r="B46">
        <v>4.42684968894556E-4</v>
      </c>
      <c r="C46" t="e">
        <f t="shared" si="2"/>
        <v>#NUM!</v>
      </c>
      <c r="D46">
        <f t="shared" si="3"/>
        <v>-3.3539052239822453</v>
      </c>
      <c r="E46" t="s">
        <v>4</v>
      </c>
      <c r="F46" t="str">
        <f t="shared" si="12"/>
        <v/>
      </c>
      <c r="G46">
        <f t="shared" si="12"/>
        <v>-3.3539052239822453</v>
      </c>
      <c r="H46" t="str">
        <f t="shared" si="12"/>
        <v/>
      </c>
      <c r="I46" t="str">
        <f t="shared" si="12"/>
        <v/>
      </c>
      <c r="J46" t="str">
        <f t="shared" si="12"/>
        <v/>
      </c>
      <c r="K46" t="str">
        <f t="shared" si="12"/>
        <v/>
      </c>
    </row>
    <row r="47" spans="1:11" x14ac:dyDescent="0.25">
      <c r="A47" t="s">
        <v>166</v>
      </c>
      <c r="B47">
        <v>1.46337895854858E-2</v>
      </c>
      <c r="C47" t="e">
        <f t="shared" si="2"/>
        <v>#NUM!</v>
      </c>
      <c r="D47">
        <f t="shared" si="3"/>
        <v>-1.8346431938372303</v>
      </c>
      <c r="E47" t="s">
        <v>5</v>
      </c>
      <c r="F47" t="str">
        <f t="shared" si="12"/>
        <v/>
      </c>
      <c r="G47" t="str">
        <f t="shared" si="12"/>
        <v/>
      </c>
      <c r="H47">
        <f t="shared" si="12"/>
        <v>-1.8346431938372303</v>
      </c>
      <c r="I47" t="str">
        <f t="shared" si="12"/>
        <v/>
      </c>
      <c r="J47" t="str">
        <f t="shared" si="12"/>
        <v/>
      </c>
      <c r="K47" t="str">
        <f t="shared" si="12"/>
        <v/>
      </c>
    </row>
    <row r="48" spans="1:11" x14ac:dyDescent="0.25">
      <c r="A48" t="s">
        <v>167</v>
      </c>
      <c r="B48">
        <v>2.93809260472786E-3</v>
      </c>
      <c r="C48" t="e">
        <f t="shared" si="2"/>
        <v>#NUM!</v>
      </c>
      <c r="D48">
        <f t="shared" si="3"/>
        <v>-2.5319345199519923</v>
      </c>
      <c r="E48" t="s">
        <v>8</v>
      </c>
      <c r="F48" t="str">
        <f t="shared" si="12"/>
        <v/>
      </c>
      <c r="G48" t="str">
        <f t="shared" si="12"/>
        <v/>
      </c>
      <c r="H48" t="str">
        <f t="shared" si="12"/>
        <v/>
      </c>
      <c r="I48" t="str">
        <f t="shared" si="12"/>
        <v/>
      </c>
      <c r="J48" t="str">
        <f t="shared" si="12"/>
        <v/>
      </c>
      <c r="K48">
        <f t="shared" si="12"/>
        <v>-2.5319345199519923</v>
      </c>
    </row>
    <row r="49" spans="1:11" x14ac:dyDescent="0.25">
      <c r="A49" t="s">
        <v>168</v>
      </c>
      <c r="B49">
        <v>1.94813577327105E-3</v>
      </c>
      <c r="C49" t="e">
        <f t="shared" si="2"/>
        <v>#NUM!</v>
      </c>
      <c r="D49">
        <f t="shared" si="3"/>
        <v>-2.710380778706075</v>
      </c>
      <c r="E49" t="s">
        <v>4</v>
      </c>
      <c r="F49" t="str">
        <f t="shared" si="12"/>
        <v/>
      </c>
      <c r="G49">
        <f t="shared" si="12"/>
        <v>-2.710380778706075</v>
      </c>
      <c r="H49" t="str">
        <f t="shared" si="12"/>
        <v/>
      </c>
      <c r="I49" t="str">
        <f t="shared" si="12"/>
        <v/>
      </c>
      <c r="J49" t="str">
        <f t="shared" si="12"/>
        <v/>
      </c>
      <c r="K49" t="str">
        <f t="shared" si="12"/>
        <v/>
      </c>
    </row>
    <row r="50" spans="1:11" x14ac:dyDescent="0.25">
      <c r="A50" t="s">
        <v>169</v>
      </c>
      <c r="B50">
        <v>6.41160000329843E-3</v>
      </c>
      <c r="C50" t="e">
        <f t="shared" si="2"/>
        <v>#NUM!</v>
      </c>
      <c r="D50">
        <f t="shared" si="3"/>
        <v>-2.1930335795460474</v>
      </c>
      <c r="E50" t="s">
        <v>5</v>
      </c>
      <c r="F50" t="str">
        <f t="shared" si="12"/>
        <v/>
      </c>
      <c r="G50" t="str">
        <f t="shared" si="12"/>
        <v/>
      </c>
      <c r="H50">
        <f t="shared" si="12"/>
        <v>-2.1930335795460474</v>
      </c>
      <c r="I50" t="str">
        <f t="shared" si="12"/>
        <v/>
      </c>
      <c r="J50" t="str">
        <f t="shared" si="12"/>
        <v/>
      </c>
      <c r="K50" t="str">
        <f t="shared" si="12"/>
        <v/>
      </c>
    </row>
    <row r="51" spans="1:11" x14ac:dyDescent="0.25">
      <c r="A51" t="s">
        <v>170</v>
      </c>
      <c r="B51">
        <v>3.8856413792752398E-2</v>
      </c>
      <c r="C51" t="e">
        <f t="shared" si="2"/>
        <v>#NUM!</v>
      </c>
      <c r="D51">
        <f t="shared" si="3"/>
        <v>-1.4105372845877242</v>
      </c>
      <c r="E51" t="s">
        <v>8</v>
      </c>
      <c r="F51" t="str">
        <f t="shared" si="12"/>
        <v/>
      </c>
      <c r="G51" t="str">
        <f t="shared" si="12"/>
        <v/>
      </c>
      <c r="H51" t="str">
        <f t="shared" si="12"/>
        <v/>
      </c>
      <c r="I51" t="str">
        <f t="shared" si="12"/>
        <v/>
      </c>
      <c r="J51" t="str">
        <f t="shared" si="12"/>
        <v/>
      </c>
      <c r="K51">
        <f t="shared" si="12"/>
        <v>-1.4105372845877242</v>
      </c>
    </row>
    <row r="52" spans="1:11" x14ac:dyDescent="0.25">
      <c r="A52" t="s">
        <v>171</v>
      </c>
      <c r="B52">
        <v>3.6644958541389898E-3</v>
      </c>
      <c r="C52" t="e">
        <f t="shared" si="2"/>
        <v>#NUM!</v>
      </c>
      <c r="D52">
        <f t="shared" si="3"/>
        <v>-2.4359857653136512</v>
      </c>
      <c r="E52" t="s">
        <v>4</v>
      </c>
      <c r="F52" t="str">
        <f t="shared" ref="F52:K61" si="13">IF($E52=F$1,$D52, "")</f>
        <v/>
      </c>
      <c r="G52">
        <f t="shared" si="13"/>
        <v>-2.4359857653136512</v>
      </c>
      <c r="H52" t="str">
        <f t="shared" si="13"/>
        <v/>
      </c>
      <c r="I52" t="str">
        <f t="shared" si="13"/>
        <v/>
      </c>
      <c r="J52" t="str">
        <f t="shared" si="13"/>
        <v/>
      </c>
      <c r="K52" t="str">
        <f t="shared" si="13"/>
        <v/>
      </c>
    </row>
    <row r="53" spans="1:11" x14ac:dyDescent="0.25">
      <c r="A53" t="s">
        <v>172</v>
      </c>
      <c r="B53">
        <v>6.7756667983185595E-4</v>
      </c>
      <c r="C53" t="e">
        <f t="shared" si="2"/>
        <v>#NUM!</v>
      </c>
      <c r="D53">
        <f t="shared" si="3"/>
        <v>-3.1690479591132465</v>
      </c>
      <c r="E53" t="s">
        <v>4</v>
      </c>
      <c r="F53" t="str">
        <f t="shared" si="13"/>
        <v/>
      </c>
      <c r="G53">
        <f t="shared" si="13"/>
        <v>-3.1690479591132465</v>
      </c>
      <c r="H53" t="str">
        <f t="shared" si="13"/>
        <v/>
      </c>
      <c r="I53" t="str">
        <f t="shared" si="13"/>
        <v/>
      </c>
      <c r="J53" t="str">
        <f t="shared" si="13"/>
        <v/>
      </c>
      <c r="K53" t="str">
        <f t="shared" si="13"/>
        <v/>
      </c>
    </row>
    <row r="54" spans="1:11" x14ac:dyDescent="0.25">
      <c r="A54" t="s">
        <v>173</v>
      </c>
      <c r="B54">
        <v>8.3472147821842396E-2</v>
      </c>
      <c r="C54" t="e">
        <f t="shared" si="2"/>
        <v>#NUM!</v>
      </c>
      <c r="D54">
        <f t="shared" si="3"/>
        <v>-1.0784584115236362</v>
      </c>
      <c r="E54" t="s">
        <v>3</v>
      </c>
      <c r="F54">
        <f t="shared" si="13"/>
        <v>-1.0784584115236362</v>
      </c>
      <c r="G54" t="str">
        <f t="shared" si="13"/>
        <v/>
      </c>
      <c r="H54" t="str">
        <f t="shared" si="13"/>
        <v/>
      </c>
      <c r="I54" t="str">
        <f t="shared" si="13"/>
        <v/>
      </c>
      <c r="J54" t="str">
        <f t="shared" si="13"/>
        <v/>
      </c>
      <c r="K54" t="str">
        <f t="shared" si="13"/>
        <v/>
      </c>
    </row>
    <row r="55" spans="1:11" x14ac:dyDescent="0.25">
      <c r="A55" t="s">
        <v>174</v>
      </c>
      <c r="B55">
        <v>2.8465693305645701E-4</v>
      </c>
      <c r="C55" t="e">
        <f t="shared" si="2"/>
        <v>#NUM!</v>
      </c>
      <c r="D55">
        <f t="shared" si="3"/>
        <v>-3.5456782341201514</v>
      </c>
      <c r="E55" t="s">
        <v>4</v>
      </c>
      <c r="F55" t="str">
        <f t="shared" si="13"/>
        <v/>
      </c>
      <c r="G55">
        <f t="shared" si="13"/>
        <v>-3.5456782341201514</v>
      </c>
      <c r="H55" t="str">
        <f t="shared" si="13"/>
        <v/>
      </c>
      <c r="I55" t="str">
        <f t="shared" si="13"/>
        <v/>
      </c>
      <c r="J55" t="str">
        <f t="shared" si="13"/>
        <v/>
      </c>
      <c r="K55" t="str">
        <f t="shared" si="13"/>
        <v/>
      </c>
    </row>
    <row r="56" spans="1:11" x14ac:dyDescent="0.25">
      <c r="A56" t="s">
        <v>175</v>
      </c>
      <c r="B56">
        <v>3.7208326649424001E-2</v>
      </c>
      <c r="C56" t="e">
        <f t="shared" si="2"/>
        <v>#NUM!</v>
      </c>
      <c r="D56">
        <f t="shared" si="3"/>
        <v>-1.4293598608374436</v>
      </c>
      <c r="E56" t="s">
        <v>7</v>
      </c>
      <c r="F56" t="str">
        <f t="shared" si="13"/>
        <v/>
      </c>
      <c r="G56" t="str">
        <f t="shared" si="13"/>
        <v/>
      </c>
      <c r="H56" t="str">
        <f t="shared" si="13"/>
        <v/>
      </c>
      <c r="I56" t="str">
        <f t="shared" si="13"/>
        <v/>
      </c>
      <c r="J56">
        <f t="shared" si="13"/>
        <v>-1.4293598608374436</v>
      </c>
      <c r="K56" t="str">
        <f t="shared" si="13"/>
        <v/>
      </c>
    </row>
    <row r="57" spans="1:11" x14ac:dyDescent="0.25">
      <c r="A57" t="s">
        <v>176</v>
      </c>
      <c r="B57">
        <v>2.2368805214095198E-2</v>
      </c>
      <c r="C57" t="e">
        <f t="shared" si="2"/>
        <v>#NUM!</v>
      </c>
      <c r="D57">
        <f t="shared" si="3"/>
        <v>-1.6503572122727481</v>
      </c>
      <c r="E57" t="s">
        <v>8</v>
      </c>
      <c r="F57" t="str">
        <f t="shared" si="13"/>
        <v/>
      </c>
      <c r="G57" t="str">
        <f t="shared" si="13"/>
        <v/>
      </c>
      <c r="H57" t="str">
        <f t="shared" si="13"/>
        <v/>
      </c>
      <c r="I57" t="str">
        <f t="shared" si="13"/>
        <v/>
      </c>
      <c r="J57" t="str">
        <f t="shared" si="13"/>
        <v/>
      </c>
      <c r="K57">
        <f t="shared" si="13"/>
        <v>-1.6503572122727481</v>
      </c>
    </row>
    <row r="58" spans="1:11" x14ac:dyDescent="0.25">
      <c r="A58" t="s">
        <v>177</v>
      </c>
      <c r="B58">
        <v>1.0453225894909799E-3</v>
      </c>
      <c r="C58" t="e">
        <f t="shared" si="2"/>
        <v>#NUM!</v>
      </c>
      <c r="D58">
        <f t="shared" si="3"/>
        <v>-2.9807496643699789</v>
      </c>
      <c r="E58" t="s">
        <v>4</v>
      </c>
      <c r="F58" t="str">
        <f t="shared" si="13"/>
        <v/>
      </c>
      <c r="G58">
        <f t="shared" si="13"/>
        <v>-2.9807496643699789</v>
      </c>
      <c r="H58" t="str">
        <f t="shared" si="13"/>
        <v/>
      </c>
      <c r="I58" t="str">
        <f t="shared" si="13"/>
        <v/>
      </c>
      <c r="J58" t="str">
        <f t="shared" si="13"/>
        <v/>
      </c>
      <c r="K58" t="str">
        <f t="shared" si="13"/>
        <v/>
      </c>
    </row>
    <row r="59" spans="1:11" x14ac:dyDescent="0.25">
      <c r="A59" t="s">
        <v>178</v>
      </c>
      <c r="B59">
        <v>4.0777222904898004E-3</v>
      </c>
      <c r="C59" t="e">
        <f t="shared" si="2"/>
        <v>#NUM!</v>
      </c>
      <c r="D59">
        <f t="shared" si="3"/>
        <v>-2.389582354775313</v>
      </c>
      <c r="E59" t="s">
        <v>5</v>
      </c>
      <c r="F59" t="str">
        <f t="shared" si="13"/>
        <v/>
      </c>
      <c r="G59" t="str">
        <f t="shared" si="13"/>
        <v/>
      </c>
      <c r="H59">
        <f t="shared" si="13"/>
        <v>-2.389582354775313</v>
      </c>
      <c r="I59" t="str">
        <f t="shared" si="13"/>
        <v/>
      </c>
      <c r="J59" t="str">
        <f t="shared" si="13"/>
        <v/>
      </c>
      <c r="K59" t="str">
        <f t="shared" si="13"/>
        <v/>
      </c>
    </row>
    <row r="60" spans="1:11" x14ac:dyDescent="0.25">
      <c r="A60" t="s">
        <v>179</v>
      </c>
      <c r="B60">
        <v>0.10787440819253399</v>
      </c>
      <c r="C60" t="e">
        <f t="shared" si="2"/>
        <v>#NUM!</v>
      </c>
      <c r="D60">
        <f t="shared" si="3"/>
        <v>-0.96708157384379634</v>
      </c>
      <c r="E60" t="s">
        <v>3</v>
      </c>
      <c r="F60">
        <f t="shared" si="13"/>
        <v>-0.96708157384379634</v>
      </c>
      <c r="G60" t="str">
        <f t="shared" si="13"/>
        <v/>
      </c>
      <c r="H60" t="str">
        <f t="shared" si="13"/>
        <v/>
      </c>
      <c r="I60" t="str">
        <f t="shared" si="13"/>
        <v/>
      </c>
      <c r="J60" t="str">
        <f t="shared" si="13"/>
        <v/>
      </c>
      <c r="K60" t="str">
        <f t="shared" si="13"/>
        <v/>
      </c>
    </row>
    <row r="61" spans="1:11" x14ac:dyDescent="0.25">
      <c r="A61" t="s">
        <v>180</v>
      </c>
      <c r="B61">
        <v>2.6105699578488802E-3</v>
      </c>
      <c r="C61" t="e">
        <f t="shared" si="2"/>
        <v>#NUM!</v>
      </c>
      <c r="D61">
        <f t="shared" si="3"/>
        <v>-2.583264664107876</v>
      </c>
      <c r="E61" t="s">
        <v>4</v>
      </c>
      <c r="F61" t="str">
        <f t="shared" si="13"/>
        <v/>
      </c>
      <c r="G61">
        <f t="shared" si="13"/>
        <v>-2.583264664107876</v>
      </c>
      <c r="H61" t="str">
        <f t="shared" si="13"/>
        <v/>
      </c>
      <c r="I61" t="str">
        <f t="shared" si="13"/>
        <v/>
      </c>
      <c r="J61" t="str">
        <f t="shared" si="13"/>
        <v/>
      </c>
      <c r="K61" t="str">
        <f t="shared" si="13"/>
        <v/>
      </c>
    </row>
    <row r="62" spans="1:11" x14ac:dyDescent="0.25">
      <c r="A62" t="s">
        <v>181</v>
      </c>
      <c r="B62">
        <v>3.8706427523068597E-2</v>
      </c>
      <c r="C62" t="e">
        <f t="shared" si="2"/>
        <v>#NUM!</v>
      </c>
      <c r="D62">
        <f t="shared" si="3"/>
        <v>-1.4122169107945906</v>
      </c>
      <c r="E62" t="s">
        <v>7</v>
      </c>
      <c r="F62" t="str">
        <f t="shared" ref="F62:K70" si="14">IF($E62=F$1,$D62, "")</f>
        <v/>
      </c>
      <c r="G62" t="str">
        <f t="shared" si="14"/>
        <v/>
      </c>
      <c r="H62" t="str">
        <f t="shared" si="14"/>
        <v/>
      </c>
      <c r="I62" t="str">
        <f t="shared" si="14"/>
        <v/>
      </c>
      <c r="J62">
        <f t="shared" si="14"/>
        <v>-1.4122169107945906</v>
      </c>
      <c r="K62" t="str">
        <f t="shared" si="14"/>
        <v/>
      </c>
    </row>
    <row r="63" spans="1:11" x14ac:dyDescent="0.25">
      <c r="A63" t="s">
        <v>182</v>
      </c>
      <c r="B63">
        <v>3.1463973104145799E-3</v>
      </c>
      <c r="C63" t="e">
        <f t="shared" si="2"/>
        <v>#NUM!</v>
      </c>
      <c r="D63">
        <f t="shared" si="3"/>
        <v>-2.5021864378392853</v>
      </c>
      <c r="E63" t="s">
        <v>4</v>
      </c>
      <c r="F63" t="str">
        <f t="shared" si="14"/>
        <v/>
      </c>
      <c r="G63">
        <f t="shared" si="14"/>
        <v>-2.5021864378392853</v>
      </c>
      <c r="H63" t="str">
        <f t="shared" si="14"/>
        <v/>
      </c>
      <c r="I63" t="str">
        <f t="shared" si="14"/>
        <v/>
      </c>
      <c r="J63" t="str">
        <f t="shared" si="14"/>
        <v/>
      </c>
      <c r="K63" t="str">
        <f t="shared" si="14"/>
        <v/>
      </c>
    </row>
    <row r="64" spans="1:11" x14ac:dyDescent="0.25">
      <c r="A64" t="s">
        <v>183</v>
      </c>
      <c r="B64">
        <v>3.5619209908638099E-4</v>
      </c>
      <c r="C64" t="e">
        <f t="shared" si="2"/>
        <v>#NUM!</v>
      </c>
      <c r="D64">
        <f t="shared" si="3"/>
        <v>-3.4483157181160164</v>
      </c>
      <c r="E64" t="s">
        <v>5</v>
      </c>
      <c r="F64" t="str">
        <f t="shared" si="14"/>
        <v/>
      </c>
      <c r="G64" t="str">
        <f t="shared" si="14"/>
        <v/>
      </c>
      <c r="H64">
        <f t="shared" si="14"/>
        <v>-3.4483157181160164</v>
      </c>
      <c r="I64" t="str">
        <f t="shared" si="14"/>
        <v/>
      </c>
      <c r="J64" t="str">
        <f t="shared" si="14"/>
        <v/>
      </c>
      <c r="K64" t="str">
        <f t="shared" si="14"/>
        <v/>
      </c>
    </row>
    <row r="65" spans="1:11" x14ac:dyDescent="0.25">
      <c r="A65" t="s">
        <v>184</v>
      </c>
      <c r="B65">
        <v>4.8457783788802902E-3</v>
      </c>
      <c r="C65" t="e">
        <f t="shared" si="2"/>
        <v>#NUM!</v>
      </c>
      <c r="D65">
        <f t="shared" si="3"/>
        <v>-2.3146364521527625</v>
      </c>
      <c r="E65" t="s">
        <v>8</v>
      </c>
      <c r="F65" t="str">
        <f t="shared" si="14"/>
        <v/>
      </c>
      <c r="G65" t="str">
        <f t="shared" si="14"/>
        <v/>
      </c>
      <c r="H65" t="str">
        <f t="shared" si="14"/>
        <v/>
      </c>
      <c r="I65" t="str">
        <f t="shared" si="14"/>
        <v/>
      </c>
      <c r="J65" t="str">
        <f t="shared" si="14"/>
        <v/>
      </c>
      <c r="K65">
        <f t="shared" si="14"/>
        <v>-2.3146364521527625</v>
      </c>
    </row>
    <row r="66" spans="1:11" x14ac:dyDescent="0.25">
      <c r="A66" t="s">
        <v>185</v>
      </c>
      <c r="B66">
        <v>0.15748164293802</v>
      </c>
      <c r="C66" t="e">
        <f t="shared" si="2"/>
        <v>#NUM!</v>
      </c>
      <c r="D66">
        <f t="shared" si="3"/>
        <v>-0.80277006305126286</v>
      </c>
      <c r="E66" t="s">
        <v>3</v>
      </c>
      <c r="F66">
        <f t="shared" si="14"/>
        <v>-0.80277006305126286</v>
      </c>
      <c r="G66" t="str">
        <f t="shared" si="14"/>
        <v/>
      </c>
      <c r="H66" t="str">
        <f t="shared" si="14"/>
        <v/>
      </c>
      <c r="I66" t="str">
        <f t="shared" si="14"/>
        <v/>
      </c>
      <c r="J66" t="str">
        <f t="shared" si="14"/>
        <v/>
      </c>
      <c r="K66" t="str">
        <f t="shared" si="14"/>
        <v/>
      </c>
    </row>
    <row r="67" spans="1:11" x14ac:dyDescent="0.25">
      <c r="A67" t="s">
        <v>186</v>
      </c>
      <c r="B67">
        <v>2.8908668041585902E-3</v>
      </c>
      <c r="C67" t="e">
        <f t="shared" ref="C67:C70" si="15">LOG(D67)</f>
        <v>#NUM!</v>
      </c>
      <c r="D67">
        <f t="shared" ref="D67:D70" si="16">LOG(B67)</f>
        <v>-2.5389719178594494</v>
      </c>
      <c r="E67" t="s">
        <v>8</v>
      </c>
      <c r="F67" t="str">
        <f t="shared" si="14"/>
        <v/>
      </c>
      <c r="G67" t="str">
        <f t="shared" si="14"/>
        <v/>
      </c>
      <c r="H67" t="str">
        <f t="shared" si="14"/>
        <v/>
      </c>
      <c r="I67" t="str">
        <f t="shared" si="14"/>
        <v/>
      </c>
      <c r="J67" t="str">
        <f t="shared" si="14"/>
        <v/>
      </c>
      <c r="K67">
        <f t="shared" si="14"/>
        <v>-2.5389719178594494</v>
      </c>
    </row>
    <row r="68" spans="1:11" x14ac:dyDescent="0.25">
      <c r="A68" t="s">
        <v>187</v>
      </c>
      <c r="B68">
        <v>4.4183885917013798E-4</v>
      </c>
      <c r="C68" t="e">
        <f t="shared" si="15"/>
        <v>#NUM!</v>
      </c>
      <c r="D68">
        <f t="shared" si="16"/>
        <v>-3.3547360911331787</v>
      </c>
      <c r="E68" t="s">
        <v>4</v>
      </c>
      <c r="F68" t="str">
        <f t="shared" si="14"/>
        <v/>
      </c>
      <c r="G68">
        <f t="shared" si="14"/>
        <v>-3.3547360911331787</v>
      </c>
      <c r="H68" t="str">
        <f t="shared" si="14"/>
        <v/>
      </c>
      <c r="I68" t="str">
        <f t="shared" si="14"/>
        <v/>
      </c>
      <c r="J68" t="str">
        <f t="shared" si="14"/>
        <v/>
      </c>
      <c r="K68" t="str">
        <f t="shared" si="14"/>
        <v/>
      </c>
    </row>
    <row r="69" spans="1:11" x14ac:dyDescent="0.25">
      <c r="A69" t="s">
        <v>188</v>
      </c>
      <c r="B69">
        <v>1.67024113023119E-3</v>
      </c>
      <c r="C69" t="e">
        <f t="shared" si="15"/>
        <v>#NUM!</v>
      </c>
      <c r="D69">
        <f t="shared" si="16"/>
        <v>-2.7772208258768383</v>
      </c>
      <c r="E69" t="s">
        <v>4</v>
      </c>
      <c r="F69" t="str">
        <f t="shared" si="14"/>
        <v/>
      </c>
      <c r="G69">
        <f t="shared" si="14"/>
        <v>-2.7772208258768383</v>
      </c>
      <c r="H69" t="str">
        <f t="shared" si="14"/>
        <v/>
      </c>
      <c r="I69" t="str">
        <f t="shared" si="14"/>
        <v/>
      </c>
      <c r="J69" t="str">
        <f t="shared" si="14"/>
        <v/>
      </c>
      <c r="K69" t="str">
        <f t="shared" si="14"/>
        <v/>
      </c>
    </row>
    <row r="70" spans="1:11" x14ac:dyDescent="0.25">
      <c r="A70" t="s">
        <v>189</v>
      </c>
      <c r="B70">
        <v>5.9471533067726101E-3</v>
      </c>
      <c r="C70" t="e">
        <f t="shared" si="15"/>
        <v>#NUM!</v>
      </c>
      <c r="D70">
        <f t="shared" si="16"/>
        <v>-2.2256908660362504</v>
      </c>
      <c r="E70" t="s">
        <v>8</v>
      </c>
      <c r="F70" t="str">
        <f t="shared" si="14"/>
        <v/>
      </c>
      <c r="G70" t="str">
        <f t="shared" si="14"/>
        <v/>
      </c>
      <c r="H70" t="str">
        <f t="shared" si="14"/>
        <v/>
      </c>
      <c r="I70" t="str">
        <f t="shared" si="14"/>
        <v/>
      </c>
      <c r="J70" t="str">
        <f t="shared" si="14"/>
        <v/>
      </c>
      <c r="K70">
        <f t="shared" si="14"/>
        <v>-2.2256908660362504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zoomScale="40" zoomScaleNormal="40" zoomScalePageLayoutView="55" workbookViewId="0">
      <selection activeCell="D1" sqref="D1:S1048576"/>
    </sheetView>
  </sheetViews>
  <sheetFormatPr defaultColWidth="8.85546875" defaultRowHeight="15" x14ac:dyDescent="0.25"/>
  <cols>
    <col min="4" max="4" width="9.140625"/>
    <col min="5" max="10" width="16" bestFit="1" customWidth="1"/>
    <col min="11" max="11" width="16" customWidth="1"/>
  </cols>
  <sheetData>
    <row r="1" spans="1:18" x14ac:dyDescent="0.25">
      <c r="A1" t="s">
        <v>10</v>
      </c>
      <c r="B1" t="s">
        <v>199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5">
      <c r="A2" t="s">
        <v>121</v>
      </c>
      <c r="B2">
        <f>LOG(C2)</f>
        <v>1.4771212547196624</v>
      </c>
      <c r="C2">
        <v>30</v>
      </c>
      <c r="D2" t="s">
        <v>4</v>
      </c>
      <c r="E2" t="str">
        <f>IF($D2=E$1,$B2, "")</f>
        <v/>
      </c>
      <c r="F2">
        <f>IF($D2=F$1,$B2, "")</f>
        <v>1.4771212547196624</v>
      </c>
      <c r="G2" t="str">
        <f>IF($D2=G$1,$B2, "")</f>
        <v/>
      </c>
      <c r="H2" t="str">
        <f>IF($D2=H$1,$B2, "")</f>
        <v/>
      </c>
      <c r="I2" t="str">
        <f>IF($D2=I$1,$B2, "")</f>
        <v/>
      </c>
      <c r="J2" t="str">
        <f>IF($D2=J$1,$B2, "")</f>
        <v/>
      </c>
      <c r="K2" t="s">
        <v>200</v>
      </c>
      <c r="L2">
        <v>1</v>
      </c>
      <c r="M2">
        <f t="shared" ref="M2:R2" si="0">COUNTIF(E$2:E$200,"&lt;"&amp;$L2)</f>
        <v>0</v>
      </c>
      <c r="N2">
        <f t="shared" si="0"/>
        <v>2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x14ac:dyDescent="0.25">
      <c r="A3" t="s">
        <v>122</v>
      </c>
      <c r="B3">
        <f t="shared" ref="B3:B66" si="1">LOG(C3)</f>
        <v>1.6720978579357175</v>
      </c>
      <c r="C3">
        <v>47</v>
      </c>
      <c r="D3" t="s">
        <v>8</v>
      </c>
      <c r="E3" t="str">
        <f>IF($D3=E$1,$B3, "")</f>
        <v/>
      </c>
      <c r="F3" t="str">
        <f>IF($D3=F$1,$B3, "")</f>
        <v/>
      </c>
      <c r="G3" t="str">
        <f>IF($D3=G$1,$B3, "")</f>
        <v/>
      </c>
      <c r="H3" t="str">
        <f>IF($D3=H$1,$B3, "")</f>
        <v/>
      </c>
      <c r="I3" t="str">
        <f>IF($D3=I$1,$B3, "")</f>
        <v/>
      </c>
      <c r="J3">
        <f>IF($D3=J$1,$B3, "")</f>
        <v>1.6720978579357175</v>
      </c>
      <c r="L3">
        <v>1.25</v>
      </c>
      <c r="M3">
        <f t="shared" ref="M3:R10" si="2">COUNTIFS(E$2:E$200, "&lt;"&amp;$L3, E$2:E$200, "&gt;"&amp;$L2)</f>
        <v>0</v>
      </c>
      <c r="N3">
        <f t="shared" si="2"/>
        <v>8</v>
      </c>
      <c r="O3">
        <f t="shared" si="2"/>
        <v>1</v>
      </c>
      <c r="P3">
        <f t="shared" si="2"/>
        <v>0</v>
      </c>
      <c r="Q3">
        <f t="shared" si="2"/>
        <v>0</v>
      </c>
      <c r="R3">
        <f t="shared" si="2"/>
        <v>0</v>
      </c>
    </row>
    <row r="4" spans="1:18" x14ac:dyDescent="0.25">
      <c r="A4" t="s">
        <v>123</v>
      </c>
      <c r="B4">
        <f t="shared" si="1"/>
        <v>2.0606978403536118</v>
      </c>
      <c r="C4">
        <v>115</v>
      </c>
      <c r="D4" t="s">
        <v>3</v>
      </c>
      <c r="E4">
        <f>IF($D4=E$1,$B4, "")</f>
        <v>2.0606978403536118</v>
      </c>
      <c r="F4" t="str">
        <f>IF($D4=F$1,$B4, "")</f>
        <v/>
      </c>
      <c r="G4" t="str">
        <f>IF($D4=G$1,$B4, "")</f>
        <v/>
      </c>
      <c r="H4" t="str">
        <f>IF($D4=H$1,$B4, "")</f>
        <v/>
      </c>
      <c r="I4" t="str">
        <f>IF($D4=I$1,$B4, "")</f>
        <v/>
      </c>
      <c r="J4" t="str">
        <f>IF($D4=J$1,$B4, "")</f>
        <v/>
      </c>
      <c r="L4">
        <v>1.5</v>
      </c>
      <c r="M4">
        <f t="shared" si="2"/>
        <v>1</v>
      </c>
      <c r="N4">
        <f t="shared" si="2"/>
        <v>6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</row>
    <row r="5" spans="1:18" x14ac:dyDescent="0.25">
      <c r="A5" t="s">
        <v>124</v>
      </c>
      <c r="B5">
        <f t="shared" si="1"/>
        <v>1.3010299956639813</v>
      </c>
      <c r="C5">
        <v>20</v>
      </c>
      <c r="D5" t="s">
        <v>4</v>
      </c>
      <c r="E5" t="str">
        <f>IF($D5=E$1,$B5, "")</f>
        <v/>
      </c>
      <c r="F5">
        <f>IF($D5=F$1,$B5, "")</f>
        <v>1.3010299956639813</v>
      </c>
      <c r="G5" t="str">
        <f>IF($D5=G$1,$B5, "")</f>
        <v/>
      </c>
      <c r="H5" t="str">
        <f>IF($D5=H$1,$B5, "")</f>
        <v/>
      </c>
      <c r="I5" t="str">
        <f>IF($D5=I$1,$B5, "")</f>
        <v/>
      </c>
      <c r="J5" t="str">
        <f>IF($D5=J$1,$B5, "")</f>
        <v/>
      </c>
      <c r="L5">
        <v>1.75</v>
      </c>
      <c r="M5">
        <f t="shared" si="2"/>
        <v>0</v>
      </c>
      <c r="N5">
        <f t="shared" si="2"/>
        <v>8</v>
      </c>
      <c r="O5">
        <f t="shared" si="2"/>
        <v>0</v>
      </c>
      <c r="P5">
        <f t="shared" si="2"/>
        <v>1</v>
      </c>
      <c r="Q5">
        <f t="shared" si="2"/>
        <v>0</v>
      </c>
      <c r="R5">
        <f t="shared" si="2"/>
        <v>2</v>
      </c>
    </row>
    <row r="6" spans="1:18" x14ac:dyDescent="0.25">
      <c r="A6" t="s">
        <v>125</v>
      </c>
      <c r="B6">
        <f t="shared" si="1"/>
        <v>3.064083435963596</v>
      </c>
      <c r="C6">
        <v>1159</v>
      </c>
      <c r="D6" t="s">
        <v>7</v>
      </c>
      <c r="E6" t="str">
        <f>IF($D6=E$1,$B6, "")</f>
        <v/>
      </c>
      <c r="F6" t="str">
        <f>IF($D6=F$1,$B6, "")</f>
        <v/>
      </c>
      <c r="G6" t="str">
        <f>IF($D6=G$1,$B6, "")</f>
        <v/>
      </c>
      <c r="H6" t="str">
        <f>IF($D6=H$1,$B6, "")</f>
        <v/>
      </c>
      <c r="I6">
        <f>IF($D6=I$1,$B6, "")</f>
        <v>3.064083435963596</v>
      </c>
      <c r="J6" t="str">
        <f>IF($D6=J$1,$B6, "")</f>
        <v/>
      </c>
      <c r="L6">
        <v>2</v>
      </c>
      <c r="M6">
        <f t="shared" si="2"/>
        <v>0</v>
      </c>
      <c r="N6">
        <f t="shared" si="2"/>
        <v>2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4</v>
      </c>
    </row>
    <row r="7" spans="1:18" x14ac:dyDescent="0.25">
      <c r="A7" t="s">
        <v>126</v>
      </c>
      <c r="B7">
        <f t="shared" si="1"/>
        <v>2.3138672203691533</v>
      </c>
      <c r="C7">
        <v>206</v>
      </c>
      <c r="D7" t="s">
        <v>4</v>
      </c>
      <c r="E7" t="str">
        <f>IF($D7=E$1,$B7, "")</f>
        <v/>
      </c>
      <c r="F7">
        <f>IF($D7=F$1,$B7, "")</f>
        <v>2.3138672203691533</v>
      </c>
      <c r="G7" t="str">
        <f>IF($D7=G$1,$B7, "")</f>
        <v/>
      </c>
      <c r="H7" t="str">
        <f>IF($D7=H$1,$B7, "")</f>
        <v/>
      </c>
      <c r="I7" t="str">
        <f>IF($D7=I$1,$B7, "")</f>
        <v/>
      </c>
      <c r="J7" t="str">
        <f>IF($D7=J$1,$B7, "")</f>
        <v/>
      </c>
      <c r="L7">
        <v>2.25</v>
      </c>
      <c r="M7">
        <f t="shared" si="2"/>
        <v>1</v>
      </c>
      <c r="N7">
        <f t="shared" si="2"/>
        <v>0</v>
      </c>
      <c r="O7">
        <f t="shared" si="2"/>
        <v>2</v>
      </c>
      <c r="P7">
        <f t="shared" si="2"/>
        <v>0</v>
      </c>
      <c r="Q7">
        <f t="shared" si="2"/>
        <v>1</v>
      </c>
      <c r="R7">
        <f t="shared" si="2"/>
        <v>4</v>
      </c>
    </row>
    <row r="8" spans="1:18" x14ac:dyDescent="0.25">
      <c r="A8" t="s">
        <v>127</v>
      </c>
      <c r="B8">
        <f t="shared" si="1"/>
        <v>1.6434526764861874</v>
      </c>
      <c r="C8">
        <v>44</v>
      </c>
      <c r="D8" t="s">
        <v>4</v>
      </c>
      <c r="E8" t="str">
        <f>IF($D8=E$1,$B8, "")</f>
        <v/>
      </c>
      <c r="F8">
        <f>IF($D8=F$1,$B8, "")</f>
        <v>1.6434526764861874</v>
      </c>
      <c r="G8" t="str">
        <f>IF($D8=G$1,$B8, "")</f>
        <v/>
      </c>
      <c r="H8" t="str">
        <f>IF($D8=H$1,$B8, "")</f>
        <v/>
      </c>
      <c r="I8" t="str">
        <f>IF($D8=I$1,$B8, "")</f>
        <v/>
      </c>
      <c r="J8" t="str">
        <f>IF($D8=J$1,$B8, "")</f>
        <v/>
      </c>
      <c r="L8">
        <v>2.5</v>
      </c>
      <c r="M8">
        <f t="shared" si="2"/>
        <v>1</v>
      </c>
      <c r="N8">
        <f t="shared" si="2"/>
        <v>1</v>
      </c>
      <c r="O8">
        <f t="shared" si="2"/>
        <v>2</v>
      </c>
      <c r="P8">
        <f t="shared" si="2"/>
        <v>0</v>
      </c>
      <c r="Q8">
        <f t="shared" si="2"/>
        <v>0</v>
      </c>
      <c r="R8">
        <f t="shared" si="2"/>
        <v>3</v>
      </c>
    </row>
    <row r="9" spans="1:18" x14ac:dyDescent="0.25">
      <c r="A9" t="s">
        <v>128</v>
      </c>
      <c r="B9">
        <f t="shared" si="1"/>
        <v>1.2787536009528289</v>
      </c>
      <c r="C9">
        <v>19</v>
      </c>
      <c r="D9" t="s">
        <v>4</v>
      </c>
      <c r="E9" t="str">
        <f>IF($D9=E$1,$B9, "")</f>
        <v/>
      </c>
      <c r="F9">
        <f>IF($D9=F$1,$B9, "")</f>
        <v>1.2787536009528289</v>
      </c>
      <c r="G9" t="str">
        <f>IF($D9=G$1,$B9, "")</f>
        <v/>
      </c>
      <c r="H9" t="str">
        <f>IF($D9=H$1,$B9, "")</f>
        <v/>
      </c>
      <c r="I9" t="str">
        <f>IF($D9=I$1,$B9, "")</f>
        <v/>
      </c>
      <c r="J9" t="str">
        <f>IF($D9=J$1,$B9, "")</f>
        <v/>
      </c>
      <c r="L9">
        <v>2.75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1</v>
      </c>
      <c r="Q9">
        <f t="shared" si="2"/>
        <v>1</v>
      </c>
      <c r="R9">
        <f t="shared" si="2"/>
        <v>2</v>
      </c>
    </row>
    <row r="10" spans="1:18" x14ac:dyDescent="0.25">
      <c r="A10" t="s">
        <v>129</v>
      </c>
      <c r="B10">
        <f t="shared" si="1"/>
        <v>2</v>
      </c>
      <c r="C10">
        <v>100</v>
      </c>
      <c r="D10" t="s">
        <v>4</v>
      </c>
      <c r="E10" t="str">
        <f>IF($D10=E$1,$B10, "")</f>
        <v/>
      </c>
      <c r="F10">
        <f>IF($D10=F$1,$B10, "")</f>
        <v>2</v>
      </c>
      <c r="G10" t="str">
        <f>IF($D10=G$1,$B10, "")</f>
        <v/>
      </c>
      <c r="H10" t="str">
        <f>IF($D10=H$1,$B10, "")</f>
        <v/>
      </c>
      <c r="I10" t="str">
        <f>IF($D10=I$1,$B10, "")</f>
        <v/>
      </c>
      <c r="J10" t="str">
        <f>IF($D10=J$1,$B10, "")</f>
        <v/>
      </c>
      <c r="L10">
        <v>3</v>
      </c>
      <c r="M10">
        <f t="shared" si="2"/>
        <v>1</v>
      </c>
      <c r="N10">
        <f t="shared" si="2"/>
        <v>0</v>
      </c>
      <c r="O10">
        <f t="shared" si="2"/>
        <v>2</v>
      </c>
      <c r="P10">
        <f t="shared" si="2"/>
        <v>0</v>
      </c>
      <c r="Q10">
        <f t="shared" si="2"/>
        <v>2</v>
      </c>
      <c r="R10">
        <f t="shared" si="2"/>
        <v>2</v>
      </c>
    </row>
    <row r="11" spans="1:18" x14ac:dyDescent="0.25">
      <c r="A11" t="s">
        <v>130</v>
      </c>
      <c r="B11">
        <f t="shared" si="1"/>
        <v>3.1664301138432829</v>
      </c>
      <c r="C11">
        <v>1467</v>
      </c>
      <c r="D11" t="s">
        <v>3</v>
      </c>
      <c r="E11">
        <f>IF($D11=E$1,$B11, "")</f>
        <v>3.1664301138432829</v>
      </c>
      <c r="F11" t="str">
        <f>IF($D11=F$1,$B11, "")</f>
        <v/>
      </c>
      <c r="G11" t="str">
        <f>IF($D11=G$1,$B11, "")</f>
        <v/>
      </c>
      <c r="H11" t="str">
        <f>IF($D11=H$1,$B11, "")</f>
        <v/>
      </c>
      <c r="I11" t="str">
        <f>IF($D11=I$1,$B11, "")</f>
        <v/>
      </c>
      <c r="J11" t="str">
        <f>IF($D11=J$1,$B11, "")</f>
        <v/>
      </c>
      <c r="L11">
        <v>3.25</v>
      </c>
      <c r="M11">
        <f t="shared" ref="M11:R11" si="3">COUNTIFS(E$2:E$200, "&lt;="&amp;$L11, E$2:E$200, "&gt;"&amp;$L10)</f>
        <v>2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1</v>
      </c>
      <c r="R11">
        <f t="shared" si="3"/>
        <v>0</v>
      </c>
    </row>
    <row r="12" spans="1:18" x14ac:dyDescent="0.25">
      <c r="A12" t="s">
        <v>131</v>
      </c>
      <c r="B12">
        <f t="shared" si="1"/>
        <v>2.1139433523068369</v>
      </c>
      <c r="C12">
        <v>130</v>
      </c>
      <c r="D12" t="s">
        <v>8</v>
      </c>
      <c r="E12" t="str">
        <f>IF($D12=E$1,$B12, "")</f>
        <v/>
      </c>
      <c r="F12" t="str">
        <f>IF($D12=F$1,$B12, "")</f>
        <v/>
      </c>
      <c r="G12" t="str">
        <f>IF($D12=G$1,$B12, "")</f>
        <v/>
      </c>
      <c r="H12" t="str">
        <f>IF($D12=H$1,$B12, "")</f>
        <v/>
      </c>
      <c r="I12" t="str">
        <f>IF($D12=I$1,$B12, "")</f>
        <v/>
      </c>
      <c r="J12">
        <f>IF($D12=J$1,$B12, "")</f>
        <v>2.1139433523068369</v>
      </c>
      <c r="L12" t="s">
        <v>201</v>
      </c>
      <c r="M12">
        <f t="shared" ref="M12:R12" si="4">COUNTIFS(E$2:E$200,  "&gt;"&amp;$L11)</f>
        <v>2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</row>
    <row r="13" spans="1:18" x14ac:dyDescent="0.25">
      <c r="A13" t="s">
        <v>132</v>
      </c>
      <c r="B13">
        <f t="shared" si="1"/>
        <v>1.2304489213782739</v>
      </c>
      <c r="C13">
        <v>17</v>
      </c>
      <c r="D13" t="s">
        <v>4</v>
      </c>
      <c r="E13" t="str">
        <f>IF($D13=E$1,$B13, "")</f>
        <v/>
      </c>
      <c r="F13">
        <f>IF($D13=F$1,$B13, "")</f>
        <v>1.2304489213782739</v>
      </c>
      <c r="G13" t="str">
        <f>IF($D13=G$1,$B13, "")</f>
        <v/>
      </c>
      <c r="H13" t="str">
        <f>IF($D13=H$1,$B13, "")</f>
        <v/>
      </c>
      <c r="I13" t="str">
        <f>IF($D13=I$1,$B13, "")</f>
        <v/>
      </c>
      <c r="J13" t="str">
        <f>IF($D13=J$1,$B13, "")</f>
        <v/>
      </c>
      <c r="M13">
        <f>SUM(M2:M12)</f>
        <v>8</v>
      </c>
      <c r="N13">
        <f t="shared" ref="N13:R13" si="5">SUM(N2:N12)</f>
        <v>27</v>
      </c>
      <c r="O13">
        <f t="shared" si="5"/>
        <v>7</v>
      </c>
      <c r="P13">
        <f t="shared" si="5"/>
        <v>2</v>
      </c>
      <c r="Q13">
        <f t="shared" si="5"/>
        <v>5</v>
      </c>
      <c r="R13">
        <f t="shared" si="5"/>
        <v>17</v>
      </c>
    </row>
    <row r="14" spans="1:18" x14ac:dyDescent="0.25">
      <c r="A14" t="s">
        <v>133</v>
      </c>
      <c r="B14">
        <f t="shared" si="1"/>
        <v>1.1760912590556813</v>
      </c>
      <c r="C14">
        <v>15</v>
      </c>
      <c r="D14" t="s">
        <v>4</v>
      </c>
      <c r="E14" t="str">
        <f>IF($D14=E$1,$B14, "")</f>
        <v/>
      </c>
      <c r="F14">
        <f>IF($D14=F$1,$B14, "")</f>
        <v>1.1760912590556813</v>
      </c>
      <c r="G14" t="str">
        <f>IF($D14=G$1,$B14, "")</f>
        <v/>
      </c>
      <c r="H14" t="str">
        <f>IF($D14=H$1,$B14, "")</f>
        <v/>
      </c>
      <c r="I14" t="str">
        <f>IF($D14=I$1,$B14, "")</f>
        <v/>
      </c>
      <c r="J14" t="str">
        <f>IF($D14=J$1,$B14, "")</f>
        <v/>
      </c>
    </row>
    <row r="15" spans="1:18" x14ac:dyDescent="0.25">
      <c r="A15" t="s">
        <v>134</v>
      </c>
      <c r="B15">
        <f t="shared" si="1"/>
        <v>1.4913616938342726</v>
      </c>
      <c r="C15">
        <v>31</v>
      </c>
      <c r="D15" t="s">
        <v>4</v>
      </c>
      <c r="E15" t="str">
        <f>IF($D15=E$1,$B15, "")</f>
        <v/>
      </c>
      <c r="F15">
        <f>IF($D15=F$1,$B15, "")</f>
        <v>1.4913616938342726</v>
      </c>
      <c r="G15" t="str">
        <f>IF($D15=G$1,$B15, "")</f>
        <v/>
      </c>
      <c r="H15" t="str">
        <f>IF($D15=H$1,$B15, "")</f>
        <v/>
      </c>
      <c r="I15" t="str">
        <f>IF($D15=I$1,$B15, "")</f>
        <v/>
      </c>
      <c r="J15" t="str">
        <f>IF($D15=J$1,$B15, "")</f>
        <v/>
      </c>
      <c r="M15">
        <v>8</v>
      </c>
      <c r="N15">
        <v>30</v>
      </c>
      <c r="O15">
        <v>7</v>
      </c>
      <c r="P15">
        <v>2</v>
      </c>
      <c r="Q15">
        <v>5</v>
      </c>
      <c r="R15">
        <v>17</v>
      </c>
    </row>
    <row r="16" spans="1:18" x14ac:dyDescent="0.25">
      <c r="A16" t="s">
        <v>135</v>
      </c>
      <c r="B16">
        <f t="shared" si="1"/>
        <v>2.8369567370595505</v>
      </c>
      <c r="C16">
        <v>687</v>
      </c>
      <c r="D16" t="s">
        <v>3</v>
      </c>
      <c r="E16">
        <f>IF($D16=E$1,$B16, "")</f>
        <v>2.8369567370595505</v>
      </c>
      <c r="F16" t="str">
        <f>IF($D16=F$1,$B16, "")</f>
        <v/>
      </c>
      <c r="G16" t="str">
        <f>IF($D16=G$1,$B16, "")</f>
        <v/>
      </c>
      <c r="H16" t="str">
        <f>IF($D16=H$1,$B16, "")</f>
        <v/>
      </c>
      <c r="I16" t="str">
        <f>IF($D16=I$1,$B16, "")</f>
        <v/>
      </c>
      <c r="J16" t="str">
        <f>IF($D16=J$1,$B16, "")</f>
        <v/>
      </c>
    </row>
    <row r="17" spans="1:18" x14ac:dyDescent="0.25">
      <c r="A17" t="s">
        <v>136</v>
      </c>
      <c r="B17">
        <f t="shared" si="1"/>
        <v>0.6020599913279624</v>
      </c>
      <c r="C17">
        <v>4</v>
      </c>
      <c r="D17" t="s">
        <v>4</v>
      </c>
      <c r="E17" t="str">
        <f>IF($D17=E$1,$B17, "")</f>
        <v/>
      </c>
      <c r="F17">
        <f>IF($D17=F$1,$B17, "")</f>
        <v>0.6020599913279624</v>
      </c>
      <c r="G17" t="str">
        <f>IF($D17=G$1,$B17, "")</f>
        <v/>
      </c>
      <c r="H17" t="str">
        <f>IF($D17=H$1,$B17, "")</f>
        <v/>
      </c>
      <c r="I17" t="str">
        <f>IF($D17=I$1,$B17, "")</f>
        <v/>
      </c>
      <c r="J17" t="str">
        <f>IF($D17=J$1,$B17, "")</f>
        <v/>
      </c>
      <c r="M17">
        <f>M13-M15</f>
        <v>0</v>
      </c>
      <c r="N17">
        <f t="shared" ref="N17:R17" si="6">N13-N15</f>
        <v>-3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</row>
    <row r="18" spans="1:18" x14ac:dyDescent="0.25">
      <c r="A18" t="s">
        <v>137</v>
      </c>
      <c r="B18">
        <f t="shared" si="1"/>
        <v>2.8061799739838871</v>
      </c>
      <c r="C18">
        <v>640</v>
      </c>
      <c r="D18" t="s">
        <v>5</v>
      </c>
      <c r="E18" t="str">
        <f>IF($D18=E$1,$B18, "")</f>
        <v/>
      </c>
      <c r="F18" t="str">
        <f>IF($D18=F$1,$B18, "")</f>
        <v/>
      </c>
      <c r="G18">
        <f>IF($D18=G$1,$B18, "")</f>
        <v>2.8061799739838871</v>
      </c>
      <c r="H18" t="str">
        <f>IF($D18=H$1,$B18, "")</f>
        <v/>
      </c>
      <c r="I18" t="str">
        <f>IF($D18=I$1,$B18, "")</f>
        <v/>
      </c>
      <c r="J18" t="str">
        <f>IF($D18=J$1,$B18, "")</f>
        <v/>
      </c>
    </row>
    <row r="19" spans="1:18" x14ac:dyDescent="0.25">
      <c r="A19" t="s">
        <v>138</v>
      </c>
      <c r="B19">
        <f t="shared" si="1"/>
        <v>1.7558748556724915</v>
      </c>
      <c r="C19">
        <v>57</v>
      </c>
      <c r="D19" t="s">
        <v>8</v>
      </c>
      <c r="E19" t="str">
        <f>IF($D19=E$1,$B19, "")</f>
        <v/>
      </c>
      <c r="F19" t="str">
        <f>IF($D19=F$1,$B19, "")</f>
        <v/>
      </c>
      <c r="G19" t="str">
        <f>IF($D19=G$1,$B19, "")</f>
        <v/>
      </c>
      <c r="H19" t="str">
        <f>IF($D19=H$1,$B19, "")</f>
        <v/>
      </c>
      <c r="I19" t="str">
        <f>IF($D19=I$1,$B19, "")</f>
        <v/>
      </c>
      <c r="J19">
        <f>IF($D19=J$1,$B19, "")</f>
        <v>1.7558748556724915</v>
      </c>
    </row>
    <row r="20" spans="1:18" x14ac:dyDescent="0.25">
      <c r="A20" t="s">
        <v>139</v>
      </c>
      <c r="B20">
        <f t="shared" si="1"/>
        <v>2.4927603890268375</v>
      </c>
      <c r="C20">
        <v>311</v>
      </c>
      <c r="D20" t="s">
        <v>3</v>
      </c>
      <c r="E20">
        <f>IF($D20=E$1,$B20, "")</f>
        <v>2.4927603890268375</v>
      </c>
      <c r="F20" t="str">
        <f>IF($D20=F$1,$B20, "")</f>
        <v/>
      </c>
      <c r="G20" t="str">
        <f>IF($D20=G$1,$B20, "")</f>
        <v/>
      </c>
      <c r="H20" t="str">
        <f>IF($D20=H$1,$B20, "")</f>
        <v/>
      </c>
      <c r="I20" t="str">
        <f>IF($D20=I$1,$B20, "")</f>
        <v/>
      </c>
      <c r="J20" t="str">
        <f>IF($D20=J$1,$B20, "")</f>
        <v/>
      </c>
    </row>
    <row r="21" spans="1:18" x14ac:dyDescent="0.25">
      <c r="A21" t="s">
        <v>140</v>
      </c>
      <c r="B21">
        <f t="shared" si="1"/>
        <v>1</v>
      </c>
      <c r="C21">
        <v>10</v>
      </c>
      <c r="D21" t="s">
        <v>4</v>
      </c>
      <c r="E21" t="str">
        <f>IF($D21=E$1,$B21, "")</f>
        <v/>
      </c>
      <c r="F21">
        <f>IF($D21=F$1,$B21, "")</f>
        <v>1</v>
      </c>
      <c r="G21" t="str">
        <f>IF($D21=G$1,$B21, "")</f>
        <v/>
      </c>
      <c r="H21" t="str">
        <f>IF($D21=H$1,$B21, "")</f>
        <v/>
      </c>
      <c r="I21" t="str">
        <f>IF($D21=I$1,$B21, "")</f>
        <v/>
      </c>
      <c r="J21" t="str">
        <f>IF($D21=J$1,$B21, "")</f>
        <v/>
      </c>
    </row>
    <row r="22" spans="1:18" x14ac:dyDescent="0.25">
      <c r="A22" t="s">
        <v>141</v>
      </c>
      <c r="B22">
        <f t="shared" si="1"/>
        <v>1.5797835966168101</v>
      </c>
      <c r="C22">
        <v>38</v>
      </c>
      <c r="D22" t="s">
        <v>4</v>
      </c>
      <c r="E22" t="str">
        <f>IF($D22=E$1,$B22, "")</f>
        <v/>
      </c>
      <c r="F22">
        <f>IF($D22=F$1,$B22, "")</f>
        <v>1.5797835966168101</v>
      </c>
      <c r="G22" t="str">
        <f>IF($D22=G$1,$B22, "")</f>
        <v/>
      </c>
      <c r="H22" t="str">
        <f>IF($D22=H$1,$B22, "")</f>
        <v/>
      </c>
      <c r="I22" t="str">
        <f>IF($D22=I$1,$B22, "")</f>
        <v/>
      </c>
      <c r="J22" t="str">
        <f>IF($D22=J$1,$B22, "")</f>
        <v/>
      </c>
    </row>
    <row r="23" spans="1:18" x14ac:dyDescent="0.25">
      <c r="A23" t="s">
        <v>142</v>
      </c>
      <c r="B23">
        <f t="shared" si="1"/>
        <v>1.146128035678238</v>
      </c>
      <c r="C23">
        <v>14</v>
      </c>
      <c r="D23" t="s">
        <v>4</v>
      </c>
      <c r="E23" t="str">
        <f>IF($D23=E$1,$B23, "")</f>
        <v/>
      </c>
      <c r="F23">
        <f>IF($D23=F$1,$B23, "")</f>
        <v>1.146128035678238</v>
      </c>
      <c r="G23" t="str">
        <f>IF($D23=G$1,$B23, "")</f>
        <v/>
      </c>
      <c r="H23" t="str">
        <f>IF($D23=H$1,$B23, "")</f>
        <v/>
      </c>
      <c r="I23" t="str">
        <f>IF($D23=I$1,$B23, "")</f>
        <v/>
      </c>
      <c r="J23" t="str">
        <f>IF($D23=J$1,$B23, "")</f>
        <v/>
      </c>
    </row>
    <row r="24" spans="1:18" x14ac:dyDescent="0.25">
      <c r="A24" t="s">
        <v>143</v>
      </c>
      <c r="B24">
        <f t="shared" si="1"/>
        <v>2.2855573090077739</v>
      </c>
      <c r="C24">
        <v>193</v>
      </c>
      <c r="D24" t="s">
        <v>8</v>
      </c>
      <c r="E24" t="str">
        <f>IF($D24=E$1,$B24, "")</f>
        <v/>
      </c>
      <c r="F24" t="str">
        <f>IF($D24=F$1,$B24, "")</f>
        <v/>
      </c>
      <c r="G24" t="str">
        <f>IF($D24=G$1,$B24, "")</f>
        <v/>
      </c>
      <c r="H24" t="str">
        <f>IF($D24=H$1,$B24, "")</f>
        <v/>
      </c>
      <c r="I24" t="str">
        <f>IF($D24=I$1,$B24, "")</f>
        <v/>
      </c>
      <c r="J24">
        <f>IF($D24=J$1,$B24, "")</f>
        <v>2.2855573090077739</v>
      </c>
    </row>
    <row r="25" spans="1:18" x14ac:dyDescent="0.25">
      <c r="A25" t="s">
        <v>144</v>
      </c>
      <c r="B25">
        <f t="shared" si="1"/>
        <v>1.2304489213782739</v>
      </c>
      <c r="C25">
        <v>17</v>
      </c>
      <c r="D25" t="s">
        <v>4</v>
      </c>
      <c r="E25" t="str">
        <f>IF($D25=E$1,$B25, "")</f>
        <v/>
      </c>
      <c r="F25">
        <f>IF($D25=F$1,$B25, "")</f>
        <v>1.2304489213782739</v>
      </c>
      <c r="G25" t="str">
        <f>IF($D25=G$1,$B25, "")</f>
        <v/>
      </c>
      <c r="H25" t="str">
        <f>IF($D25=H$1,$B25, "")</f>
        <v/>
      </c>
      <c r="I25" t="str">
        <f>IF($D25=I$1,$B25, "")</f>
        <v/>
      </c>
      <c r="J25" t="str">
        <f>IF($D25=J$1,$B25, "")</f>
        <v/>
      </c>
    </row>
    <row r="26" spans="1:18" x14ac:dyDescent="0.25">
      <c r="A26" t="s">
        <v>145</v>
      </c>
      <c r="B26">
        <f t="shared" si="1"/>
        <v>1</v>
      </c>
      <c r="C26">
        <v>10</v>
      </c>
      <c r="D26" t="s">
        <v>4</v>
      </c>
      <c r="E26" t="str">
        <f>IF($D26=E$1,$B26, "")</f>
        <v/>
      </c>
      <c r="F26">
        <f>IF($D26=F$1,$B26, "")</f>
        <v>1</v>
      </c>
      <c r="G26" t="str">
        <f>IF($D26=G$1,$B26, "")</f>
        <v/>
      </c>
      <c r="H26" t="str">
        <f>IF($D26=H$1,$B26, "")</f>
        <v/>
      </c>
      <c r="I26" t="str">
        <f>IF($D26=I$1,$B26, "")</f>
        <v/>
      </c>
      <c r="J26" t="str">
        <f>IF($D26=J$1,$B26, "")</f>
        <v/>
      </c>
    </row>
    <row r="27" spans="1:18" x14ac:dyDescent="0.25">
      <c r="A27" t="s">
        <v>146</v>
      </c>
      <c r="B27">
        <f t="shared" si="1"/>
        <v>1.4313637641589874</v>
      </c>
      <c r="C27">
        <v>27</v>
      </c>
      <c r="D27" t="s">
        <v>4</v>
      </c>
      <c r="E27" t="str">
        <f>IF($D27=E$1,$B27, "")</f>
        <v/>
      </c>
      <c r="F27">
        <f>IF($D27=F$1,$B27, "")</f>
        <v>1.4313637641589874</v>
      </c>
      <c r="G27" t="str">
        <f>IF($D27=G$1,$B27, "")</f>
        <v/>
      </c>
      <c r="H27" t="str">
        <f>IF($D27=H$1,$B27, "")</f>
        <v/>
      </c>
      <c r="I27" t="str">
        <f>IF($D27=I$1,$B27, "")</f>
        <v/>
      </c>
      <c r="J27" t="str">
        <f>IF($D27=J$1,$B27, "")</f>
        <v/>
      </c>
    </row>
    <row r="28" spans="1:18" x14ac:dyDescent="0.25">
      <c r="A28" t="s">
        <v>147</v>
      </c>
      <c r="B28">
        <f t="shared" si="1"/>
        <v>1.7323937598229686</v>
      </c>
      <c r="C28">
        <v>54</v>
      </c>
      <c r="D28" t="s">
        <v>8</v>
      </c>
      <c r="E28" t="str">
        <f>IF($D28=E$1,$B28, "")</f>
        <v/>
      </c>
      <c r="F28" t="str">
        <f>IF($D28=F$1,$B28, "")</f>
        <v/>
      </c>
      <c r="G28" t="str">
        <f>IF($D28=G$1,$B28, "")</f>
        <v/>
      </c>
      <c r="H28" t="str">
        <f>IF($D28=H$1,$B28, "")</f>
        <v/>
      </c>
      <c r="I28" t="str">
        <f>IF($D28=I$1,$B28, "")</f>
        <v/>
      </c>
      <c r="J28">
        <f>IF($D28=J$1,$B28, "")</f>
        <v>1.7323937598229686</v>
      </c>
    </row>
    <row r="29" spans="1:18" x14ac:dyDescent="0.25">
      <c r="A29" t="s">
        <v>148</v>
      </c>
      <c r="B29">
        <f t="shared" si="1"/>
        <v>1.146128035678238</v>
      </c>
      <c r="C29">
        <v>14</v>
      </c>
      <c r="D29" t="s">
        <v>4</v>
      </c>
      <c r="E29" t="str">
        <f>IF($D29=E$1,$B29, "")</f>
        <v/>
      </c>
      <c r="F29">
        <f>IF($D29=F$1,$B29, "")</f>
        <v>1.146128035678238</v>
      </c>
      <c r="G29" t="str">
        <f>IF($D29=G$1,$B29, "")</f>
        <v/>
      </c>
      <c r="H29" t="str">
        <f>IF($D29=H$1,$B29, "")</f>
        <v/>
      </c>
      <c r="I29" t="str">
        <f>IF($D29=I$1,$B29, "")</f>
        <v/>
      </c>
      <c r="J29" t="str">
        <f>IF($D29=J$1,$B29, "")</f>
        <v/>
      </c>
    </row>
    <row r="30" spans="1:18" x14ac:dyDescent="0.25">
      <c r="A30" t="s">
        <v>149</v>
      </c>
      <c r="B30">
        <f t="shared" si="1"/>
        <v>2.6963563887333319</v>
      </c>
      <c r="C30">
        <v>497</v>
      </c>
      <c r="D30" t="s">
        <v>8</v>
      </c>
      <c r="E30" t="str">
        <f>IF($D30=E$1,$B30, "")</f>
        <v/>
      </c>
      <c r="F30" t="str">
        <f>IF($D30=F$1,$B30, "")</f>
        <v/>
      </c>
      <c r="G30" t="str">
        <f>IF($D30=G$1,$B30, "")</f>
        <v/>
      </c>
      <c r="H30" t="str">
        <f>IF($D30=H$1,$B30, "")</f>
        <v/>
      </c>
      <c r="I30" t="str">
        <f>IF($D30=I$1,$B30, "")</f>
        <v/>
      </c>
      <c r="J30">
        <f>IF($D30=J$1,$B30, "")</f>
        <v>2.6963563887333319</v>
      </c>
    </row>
    <row r="31" spans="1:18" x14ac:dyDescent="0.25">
      <c r="A31" t="s">
        <v>150</v>
      </c>
      <c r="B31">
        <f t="shared" si="1"/>
        <v>1.8750612633917001</v>
      </c>
      <c r="C31">
        <v>75</v>
      </c>
      <c r="D31" t="s">
        <v>8</v>
      </c>
      <c r="E31" t="str">
        <f>IF($D31=E$1,$B31, "")</f>
        <v/>
      </c>
      <c r="F31" t="str">
        <f>IF($D31=F$1,$B31, "")</f>
        <v/>
      </c>
      <c r="G31" t="str">
        <f>IF($D31=G$1,$B31, "")</f>
        <v/>
      </c>
      <c r="H31" t="str">
        <f>IF($D31=H$1,$B31, "")</f>
        <v/>
      </c>
      <c r="I31" t="str">
        <f>IF($D31=I$1,$B31, "")</f>
        <v/>
      </c>
      <c r="J31">
        <f>IF($D31=J$1,$B31, "")</f>
        <v>1.8750612633917001</v>
      </c>
    </row>
    <row r="32" spans="1:18" x14ac:dyDescent="0.25">
      <c r="A32" t="s">
        <v>151</v>
      </c>
      <c r="B32">
        <f t="shared" si="1"/>
        <v>1.5185139398778875</v>
      </c>
      <c r="C32">
        <v>33</v>
      </c>
      <c r="D32" t="s">
        <v>4</v>
      </c>
      <c r="E32" t="str">
        <f>IF($D32=E$1,$B32, "")</f>
        <v/>
      </c>
      <c r="F32">
        <f>IF($D32=F$1,$B32, "")</f>
        <v>1.5185139398778875</v>
      </c>
      <c r="G32" t="str">
        <f>IF($D32=G$1,$B32, "")</f>
        <v/>
      </c>
      <c r="H32" t="str">
        <f>IF($D32=H$1,$B32, "")</f>
        <v/>
      </c>
      <c r="I32" t="str">
        <f>IF($D32=I$1,$B32, "")</f>
        <v/>
      </c>
      <c r="J32" t="str">
        <f>IF($D32=J$1,$B32, "")</f>
        <v/>
      </c>
    </row>
    <row r="33" spans="1:10" x14ac:dyDescent="0.25">
      <c r="A33" t="s">
        <v>152</v>
      </c>
      <c r="B33">
        <f t="shared" si="1"/>
        <v>1.3802112417116059</v>
      </c>
      <c r="C33">
        <v>24</v>
      </c>
      <c r="D33" t="s">
        <v>3</v>
      </c>
      <c r="E33">
        <f>IF($D33=E$1,$B33, "")</f>
        <v>1.3802112417116059</v>
      </c>
      <c r="F33" t="str">
        <f>IF($D33=F$1,$B33, "")</f>
        <v/>
      </c>
      <c r="G33" t="str">
        <f>IF($D33=G$1,$B33, "")</f>
        <v/>
      </c>
      <c r="H33" t="str">
        <f>IF($D33=H$1,$B33, "")</f>
        <v/>
      </c>
      <c r="I33" t="str">
        <f>IF($D33=I$1,$B33, "")</f>
        <v/>
      </c>
      <c r="J33" t="str">
        <f>IF($D33=J$1,$B33, "")</f>
        <v/>
      </c>
    </row>
    <row r="34" spans="1:10" x14ac:dyDescent="0.25">
      <c r="A34" t="s">
        <v>153</v>
      </c>
      <c r="B34">
        <f t="shared" si="1"/>
        <v>2.9840770339028309</v>
      </c>
      <c r="C34">
        <v>964</v>
      </c>
      <c r="D34" t="s">
        <v>7</v>
      </c>
      <c r="E34" t="str">
        <f>IF($D34=E$1,$B34, "")</f>
        <v/>
      </c>
      <c r="F34" t="str">
        <f>IF($D34=F$1,$B34, "")</f>
        <v/>
      </c>
      <c r="G34" t="str">
        <f>IF($D34=G$1,$B34, "")</f>
        <v/>
      </c>
      <c r="H34" t="str">
        <f>IF($D34=H$1,$B34, "")</f>
        <v/>
      </c>
      <c r="I34">
        <f>IF($D34=I$1,$B34, "")</f>
        <v>2.9840770339028309</v>
      </c>
      <c r="J34" t="str">
        <f>IF($D34=J$1,$B34, "")</f>
        <v/>
      </c>
    </row>
    <row r="35" spans="1:10" x14ac:dyDescent="0.25">
      <c r="A35" t="s">
        <v>154</v>
      </c>
      <c r="B35">
        <f t="shared" si="1"/>
        <v>2.3096301674258988</v>
      </c>
      <c r="C35">
        <v>204</v>
      </c>
      <c r="D35" t="s">
        <v>5</v>
      </c>
      <c r="E35" t="str">
        <f>IF($D35=E$1,$B35, "")</f>
        <v/>
      </c>
      <c r="F35" t="str">
        <f>IF($D35=F$1,$B35, "")</f>
        <v/>
      </c>
      <c r="G35">
        <f>IF($D35=G$1,$B35, "")</f>
        <v>2.3096301674258988</v>
      </c>
      <c r="H35" t="str">
        <f>IF($D35=H$1,$B35, "")</f>
        <v/>
      </c>
      <c r="I35" t="str">
        <f>IF($D35=I$1,$B35, "")</f>
        <v/>
      </c>
      <c r="J35" t="str">
        <f>IF($D35=J$1,$B35, "")</f>
        <v/>
      </c>
    </row>
    <row r="36" spans="1:10" x14ac:dyDescent="0.25">
      <c r="A36" t="s">
        <v>155</v>
      </c>
      <c r="B36">
        <f t="shared" si="1"/>
        <v>2.220108088040055</v>
      </c>
      <c r="C36">
        <v>166</v>
      </c>
      <c r="D36" t="s">
        <v>7</v>
      </c>
      <c r="E36" t="str">
        <f>IF($D36=E$1,$B36, "")</f>
        <v/>
      </c>
      <c r="F36" t="str">
        <f>IF($D36=F$1,$B36, "")</f>
        <v/>
      </c>
      <c r="G36" t="str">
        <f>IF($D36=G$1,$B36, "")</f>
        <v/>
      </c>
      <c r="H36" t="str">
        <f>IF($D36=H$1,$B36, "")</f>
        <v/>
      </c>
      <c r="I36">
        <f>IF($D36=I$1,$B36, "")</f>
        <v>2.220108088040055</v>
      </c>
      <c r="J36" t="str">
        <f>IF($D36=J$1,$B36, "")</f>
        <v/>
      </c>
    </row>
    <row r="37" spans="1:10" x14ac:dyDescent="0.25">
      <c r="A37" t="s">
        <v>156</v>
      </c>
      <c r="B37">
        <f t="shared" si="1"/>
        <v>2.9749719942980688</v>
      </c>
      <c r="C37">
        <v>944</v>
      </c>
      <c r="D37" t="s">
        <v>8</v>
      </c>
      <c r="E37" t="str">
        <f>IF($D37=E$1,$B37, "")</f>
        <v/>
      </c>
      <c r="F37" t="str">
        <f>IF($D37=F$1,$B37, "")</f>
        <v/>
      </c>
      <c r="G37" t="str">
        <f>IF($D37=G$1,$B37, "")</f>
        <v/>
      </c>
      <c r="H37" t="str">
        <f>IF($D37=H$1,$B37, "")</f>
        <v/>
      </c>
      <c r="I37" t="str">
        <f>IF($D37=I$1,$B37, "")</f>
        <v/>
      </c>
      <c r="J37">
        <f>IF($D37=J$1,$B37, "")</f>
        <v>2.9749719942980688</v>
      </c>
    </row>
    <row r="38" spans="1:10" x14ac:dyDescent="0.25">
      <c r="A38" t="s">
        <v>157</v>
      </c>
      <c r="B38">
        <f t="shared" si="1"/>
        <v>2.1461280356782382</v>
      </c>
      <c r="C38">
        <v>140</v>
      </c>
      <c r="D38" t="s">
        <v>8</v>
      </c>
      <c r="E38" t="str">
        <f>IF($D38=E$1,$B38, "")</f>
        <v/>
      </c>
      <c r="F38" t="str">
        <f>IF($D38=F$1,$B38, "")</f>
        <v/>
      </c>
      <c r="G38" t="str">
        <f>IF($D38=G$1,$B38, "")</f>
        <v/>
      </c>
      <c r="H38" t="str">
        <f>IF($D38=H$1,$B38, "")</f>
        <v/>
      </c>
      <c r="I38" t="str">
        <f>IF($D38=I$1,$B38, "")</f>
        <v/>
      </c>
      <c r="J38">
        <f>IF($D38=J$1,$B38, "")</f>
        <v>2.1461280356782382</v>
      </c>
    </row>
    <row r="39" spans="1:10" x14ac:dyDescent="0.25">
      <c r="A39" t="s">
        <v>158</v>
      </c>
      <c r="B39">
        <f t="shared" si="1"/>
        <v>1.0413926851582251</v>
      </c>
      <c r="C39">
        <v>11</v>
      </c>
      <c r="D39" t="s">
        <v>4</v>
      </c>
      <c r="E39" t="str">
        <f>IF($D39=E$1,$B39, "")</f>
        <v/>
      </c>
      <c r="F39">
        <f>IF($D39=F$1,$B39, "")</f>
        <v>1.0413926851582251</v>
      </c>
      <c r="G39" t="str">
        <f>IF($D39=G$1,$B39, "")</f>
        <v/>
      </c>
      <c r="H39" t="str">
        <f>IF($D39=H$1,$B39, "")</f>
        <v/>
      </c>
      <c r="I39" t="str">
        <f>IF($D39=I$1,$B39, "")</f>
        <v/>
      </c>
      <c r="J39" t="str">
        <f>IF($D39=J$1,$B39, "")</f>
        <v/>
      </c>
    </row>
    <row r="40" spans="1:10" x14ac:dyDescent="0.25">
      <c r="A40" t="s">
        <v>159</v>
      </c>
      <c r="B40">
        <f t="shared" si="1"/>
        <v>2.5932860670204572</v>
      </c>
      <c r="C40">
        <v>392</v>
      </c>
      <c r="D40" t="s">
        <v>6</v>
      </c>
      <c r="E40" t="str">
        <f>IF($D40=E$1,$B40, "")</f>
        <v/>
      </c>
      <c r="F40" t="str">
        <f>IF($D40=F$1,$B40, "")</f>
        <v/>
      </c>
      <c r="G40" t="str">
        <f>IF($D40=G$1,$B40, "")</f>
        <v/>
      </c>
      <c r="H40">
        <f>IF($D40=H$1,$B40, "")</f>
        <v>2.5932860670204572</v>
      </c>
      <c r="I40" t="str">
        <f>IF($D40=I$1,$B40, "")</f>
        <v/>
      </c>
      <c r="J40" t="str">
        <f>IF($D40=J$1,$B40, "")</f>
        <v/>
      </c>
    </row>
    <row r="41" spans="1:10" x14ac:dyDescent="0.25">
      <c r="A41" t="s">
        <v>160</v>
      </c>
      <c r="B41">
        <f t="shared" si="1"/>
        <v>2.1553360374650619</v>
      </c>
      <c r="C41">
        <v>143</v>
      </c>
      <c r="D41" t="s">
        <v>8</v>
      </c>
      <c r="E41" t="str">
        <f>IF($D41=E$1,$B41, "")</f>
        <v/>
      </c>
      <c r="F41" t="str">
        <f>IF($D41=F$1,$B41, "")</f>
        <v/>
      </c>
      <c r="G41" t="str">
        <f>IF($D41=G$1,$B41, "")</f>
        <v/>
      </c>
      <c r="H41" t="str">
        <f>IF($D41=H$1,$B41, "")</f>
        <v/>
      </c>
      <c r="I41" t="str">
        <f>IF($D41=I$1,$B41, "")</f>
        <v/>
      </c>
      <c r="J41">
        <f>IF($D41=J$1,$B41, "")</f>
        <v>2.1553360374650619</v>
      </c>
    </row>
    <row r="42" spans="1:10" x14ac:dyDescent="0.25">
      <c r="A42" t="s">
        <v>161</v>
      </c>
      <c r="B42">
        <f t="shared" si="1"/>
        <v>1.6812412373755872</v>
      </c>
      <c r="C42">
        <v>48</v>
      </c>
      <c r="D42" t="s">
        <v>6</v>
      </c>
      <c r="E42" t="str">
        <f>IF($D42=E$1,$B42, "")</f>
        <v/>
      </c>
      <c r="F42" t="str">
        <f>IF($D42=F$1,$B42, "")</f>
        <v/>
      </c>
      <c r="G42" t="str">
        <f>IF($D42=G$1,$B42, "")</f>
        <v/>
      </c>
      <c r="H42">
        <f>IF($D42=H$1,$B42, "")</f>
        <v>1.6812412373755872</v>
      </c>
      <c r="I42" t="str">
        <f>IF($D42=I$1,$B42, "")</f>
        <v/>
      </c>
      <c r="J42" t="str">
        <f>IF($D42=J$1,$B42, "")</f>
        <v/>
      </c>
    </row>
    <row r="43" spans="1:10" x14ac:dyDescent="0.25">
      <c r="A43" t="s">
        <v>162</v>
      </c>
      <c r="B43">
        <f t="shared" si="1"/>
        <v>2.8830933585756897</v>
      </c>
      <c r="C43">
        <v>764</v>
      </c>
      <c r="D43" t="s">
        <v>5</v>
      </c>
      <c r="E43" t="str">
        <f>IF($D43=E$1,$B43, "")</f>
        <v/>
      </c>
      <c r="F43" t="str">
        <f>IF($D43=F$1,$B43, "")</f>
        <v/>
      </c>
      <c r="G43">
        <f>IF($D43=G$1,$B43, "")</f>
        <v>2.8830933585756897</v>
      </c>
      <c r="H43" t="str">
        <f>IF($D43=H$1,$B43, "")</f>
        <v/>
      </c>
      <c r="I43" t="str">
        <f>IF($D43=I$1,$B43, "")</f>
        <v/>
      </c>
      <c r="J43" t="str">
        <f>IF($D43=J$1,$B43, "")</f>
        <v/>
      </c>
    </row>
    <row r="44" spans="1:10" x14ac:dyDescent="0.25">
      <c r="A44" t="s">
        <v>163</v>
      </c>
      <c r="B44">
        <f t="shared" si="1"/>
        <v>1.414973347970818</v>
      </c>
      <c r="C44">
        <v>26</v>
      </c>
      <c r="D44" t="s">
        <v>4</v>
      </c>
      <c r="E44" t="str">
        <f>IF($D44=E$1,$B44, "")</f>
        <v/>
      </c>
      <c r="F44">
        <f>IF($D44=F$1,$B44, "")</f>
        <v>1.414973347970818</v>
      </c>
      <c r="G44" t="str">
        <f>IF($D44=G$1,$B44, "")</f>
        <v/>
      </c>
      <c r="H44" t="str">
        <f>IF($D44=H$1,$B44, "")</f>
        <v/>
      </c>
      <c r="I44" t="str">
        <f>IF($D44=I$1,$B44, "")</f>
        <v/>
      </c>
      <c r="J44" t="str">
        <f>IF($D44=J$1,$B44, "")</f>
        <v/>
      </c>
    </row>
    <row r="45" spans="1:10" x14ac:dyDescent="0.25">
      <c r="A45" t="s">
        <v>164</v>
      </c>
      <c r="B45">
        <f t="shared" si="1"/>
        <v>2.2576785748691846</v>
      </c>
      <c r="C45">
        <v>181</v>
      </c>
      <c r="D45" t="s">
        <v>8</v>
      </c>
      <c r="E45" t="str">
        <f>IF($D45=E$1,$B45, "")</f>
        <v/>
      </c>
      <c r="F45" t="str">
        <f>IF($D45=F$1,$B45, "")</f>
        <v/>
      </c>
      <c r="G45" t="str">
        <f>IF($D45=G$1,$B45, "")</f>
        <v/>
      </c>
      <c r="H45" t="str">
        <f>IF($D45=H$1,$B45, "")</f>
        <v/>
      </c>
      <c r="I45" t="str">
        <f>IF($D45=I$1,$B45, "")</f>
        <v/>
      </c>
      <c r="J45">
        <f>IF($D45=J$1,$B45, "")</f>
        <v>2.2576785748691846</v>
      </c>
    </row>
    <row r="46" spans="1:10" x14ac:dyDescent="0.25">
      <c r="A46" t="s">
        <v>165</v>
      </c>
      <c r="B46">
        <f t="shared" si="1"/>
        <v>1.568201724066995</v>
      </c>
      <c r="C46">
        <v>37</v>
      </c>
      <c r="D46" t="s">
        <v>4</v>
      </c>
      <c r="E46" t="str">
        <f>IF($D46=E$1,$B46, "")</f>
        <v/>
      </c>
      <c r="F46">
        <f>IF($D46=F$1,$B46, "")</f>
        <v>1.568201724066995</v>
      </c>
      <c r="G46" t="str">
        <f>IF($D46=G$1,$B46, "")</f>
        <v/>
      </c>
      <c r="H46" t="str">
        <f>IF($D46=H$1,$B46, "")</f>
        <v/>
      </c>
      <c r="I46" t="str">
        <f>IF($D46=I$1,$B46, "")</f>
        <v/>
      </c>
      <c r="J46" t="str">
        <f>IF($D46=J$1,$B46, "")</f>
        <v/>
      </c>
    </row>
    <row r="47" spans="1:10" x14ac:dyDescent="0.25">
      <c r="A47" t="s">
        <v>166</v>
      </c>
      <c r="B47">
        <f t="shared" si="1"/>
        <v>2.3541084391474008</v>
      </c>
      <c r="C47">
        <v>226</v>
      </c>
      <c r="D47" t="s">
        <v>5</v>
      </c>
      <c r="E47" t="str">
        <f>IF($D47=E$1,$B47, "")</f>
        <v/>
      </c>
      <c r="F47" t="str">
        <f>IF($D47=F$1,$B47, "")</f>
        <v/>
      </c>
      <c r="G47">
        <f>IF($D47=G$1,$B47, "")</f>
        <v>2.3541084391474008</v>
      </c>
      <c r="H47" t="str">
        <f>IF($D47=H$1,$B47, "")</f>
        <v/>
      </c>
      <c r="I47" t="str">
        <f>IF($D47=I$1,$B47, "")</f>
        <v/>
      </c>
      <c r="J47" t="str">
        <f>IF($D47=J$1,$B47, "")</f>
        <v/>
      </c>
    </row>
    <row r="48" spans="1:10" x14ac:dyDescent="0.25">
      <c r="A48" t="s">
        <v>167</v>
      </c>
      <c r="B48">
        <f t="shared" si="1"/>
        <v>1.8864907251724818</v>
      </c>
      <c r="C48">
        <v>77</v>
      </c>
      <c r="D48" t="s">
        <v>8</v>
      </c>
      <c r="E48" t="str">
        <f>IF($D48=E$1,$B48, "")</f>
        <v/>
      </c>
      <c r="F48" t="str">
        <f>IF($D48=F$1,$B48, "")</f>
        <v/>
      </c>
      <c r="G48" t="str">
        <f>IF($D48=G$1,$B48, "")</f>
        <v/>
      </c>
      <c r="H48" t="str">
        <f>IF($D48=H$1,$B48, "")</f>
        <v/>
      </c>
      <c r="I48" t="str">
        <f>IF($D48=I$1,$B48, "")</f>
        <v/>
      </c>
      <c r="J48">
        <f>IF($D48=J$1,$B48, "")</f>
        <v>1.8864907251724818</v>
      </c>
    </row>
    <row r="49" spans="1:10" x14ac:dyDescent="0.25">
      <c r="A49" t="s">
        <v>168</v>
      </c>
      <c r="B49">
        <f t="shared" si="1"/>
        <v>1.568201724066995</v>
      </c>
      <c r="C49">
        <v>37</v>
      </c>
      <c r="D49" t="s">
        <v>4</v>
      </c>
      <c r="E49" t="str">
        <f>IF($D49=E$1,$B49, "")</f>
        <v/>
      </c>
      <c r="F49">
        <f>IF($D49=F$1,$B49, "")</f>
        <v>1.568201724066995</v>
      </c>
      <c r="G49" t="str">
        <f>IF($D49=G$1,$B49, "")</f>
        <v/>
      </c>
      <c r="H49" t="str">
        <f>IF($D49=H$1,$B49, "")</f>
        <v/>
      </c>
      <c r="I49" t="str">
        <f>IF($D49=I$1,$B49, "")</f>
        <v/>
      </c>
      <c r="J49" t="str">
        <f>IF($D49=J$1,$B49, "")</f>
        <v/>
      </c>
    </row>
    <row r="50" spans="1:10" x14ac:dyDescent="0.25">
      <c r="A50" t="s">
        <v>169</v>
      </c>
      <c r="B50">
        <f t="shared" si="1"/>
        <v>2.0334237554869499</v>
      </c>
      <c r="C50">
        <v>108</v>
      </c>
      <c r="D50" t="s">
        <v>5</v>
      </c>
      <c r="E50" t="str">
        <f>IF($D50=E$1,$B50, "")</f>
        <v/>
      </c>
      <c r="F50" t="str">
        <f>IF($D50=F$1,$B50, "")</f>
        <v/>
      </c>
      <c r="G50">
        <f>IF($D50=G$1,$B50, "")</f>
        <v>2.0334237554869499</v>
      </c>
      <c r="H50" t="str">
        <f>IF($D50=H$1,$B50, "")</f>
        <v/>
      </c>
      <c r="I50" t="str">
        <f>IF($D50=I$1,$B50, "")</f>
        <v/>
      </c>
      <c r="J50" t="str">
        <f>IF($D50=J$1,$B50, "")</f>
        <v/>
      </c>
    </row>
    <row r="51" spans="1:10" x14ac:dyDescent="0.25">
      <c r="A51" t="s">
        <v>170</v>
      </c>
      <c r="B51">
        <f t="shared" si="1"/>
        <v>2.8027737252919755</v>
      </c>
      <c r="C51">
        <v>635</v>
      </c>
      <c r="D51" t="s">
        <v>8</v>
      </c>
      <c r="E51" t="str">
        <f>IF($D51=E$1,$B51, "")</f>
        <v/>
      </c>
      <c r="F51" t="str">
        <f>IF($D51=F$1,$B51, "")</f>
        <v/>
      </c>
      <c r="G51" t="str">
        <f>IF($D51=G$1,$B51, "")</f>
        <v/>
      </c>
      <c r="H51" t="str">
        <f>IF($D51=H$1,$B51, "")</f>
        <v/>
      </c>
      <c r="I51" t="str">
        <f>IF($D51=I$1,$B51, "")</f>
        <v/>
      </c>
      <c r="J51">
        <f>IF($D51=J$1,$B51, "")</f>
        <v>2.8027737252919755</v>
      </c>
    </row>
    <row r="52" spans="1:10" x14ac:dyDescent="0.25">
      <c r="A52" t="s">
        <v>171</v>
      </c>
      <c r="B52">
        <f t="shared" si="1"/>
        <v>1.7075701760979363</v>
      </c>
      <c r="C52">
        <v>51</v>
      </c>
      <c r="D52" t="s">
        <v>4</v>
      </c>
      <c r="E52" t="str">
        <f>IF($D52=E$1,$B52, "")</f>
        <v/>
      </c>
      <c r="F52">
        <f>IF($D52=F$1,$B52, "")</f>
        <v>1.7075701760979363</v>
      </c>
      <c r="G52" t="str">
        <f>IF($D52=G$1,$B52, "")</f>
        <v/>
      </c>
      <c r="H52" t="str">
        <f>IF($D52=H$1,$B52, "")</f>
        <v/>
      </c>
      <c r="I52" t="str">
        <f>IF($D52=I$1,$B52, "")</f>
        <v/>
      </c>
      <c r="J52" t="str">
        <f>IF($D52=J$1,$B52, "")</f>
        <v/>
      </c>
    </row>
    <row r="53" spans="1:10" x14ac:dyDescent="0.25">
      <c r="A53" t="s">
        <v>172</v>
      </c>
      <c r="B53">
        <f t="shared" si="1"/>
        <v>0.90308998699194354</v>
      </c>
      <c r="C53">
        <v>8</v>
      </c>
      <c r="D53" t="s">
        <v>4</v>
      </c>
      <c r="E53" t="str">
        <f>IF($D53=E$1,$B53, "")</f>
        <v/>
      </c>
      <c r="F53">
        <f>IF($D53=F$1,$B53, "")</f>
        <v>0.90308998699194354</v>
      </c>
      <c r="G53" t="str">
        <f>IF($D53=G$1,$B53, "")</f>
        <v/>
      </c>
      <c r="H53" t="str">
        <f>IF($D53=H$1,$B53, "")</f>
        <v/>
      </c>
      <c r="I53" t="str">
        <f>IF($D53=I$1,$B53, "")</f>
        <v/>
      </c>
      <c r="J53" t="str">
        <f>IF($D53=J$1,$B53, "")</f>
        <v/>
      </c>
    </row>
    <row r="54" spans="1:10" x14ac:dyDescent="0.25">
      <c r="A54" t="s">
        <v>173</v>
      </c>
      <c r="B54">
        <f t="shared" si="1"/>
        <v>3.1601682929585122</v>
      </c>
      <c r="C54">
        <v>1446</v>
      </c>
      <c r="D54" t="s">
        <v>3</v>
      </c>
      <c r="E54">
        <f>IF($D54=E$1,$B54, "")</f>
        <v>3.1601682929585122</v>
      </c>
      <c r="F54" t="str">
        <f>IF($D54=F$1,$B54, "")</f>
        <v/>
      </c>
      <c r="G54" t="str">
        <f>IF($D54=G$1,$B54, "")</f>
        <v/>
      </c>
      <c r="H54" t="str">
        <f>IF($D54=H$1,$B54, "")</f>
        <v/>
      </c>
      <c r="I54" t="str">
        <f>IF($D54=I$1,$B54, "")</f>
        <v/>
      </c>
      <c r="J54" t="str">
        <f>IF($D54=J$1,$B54, "")</f>
        <v/>
      </c>
    </row>
    <row r="55" spans="1:10" x14ac:dyDescent="0.25">
      <c r="A55" t="s">
        <v>174</v>
      </c>
      <c r="B55">
        <f t="shared" si="1"/>
        <v>1.146128035678238</v>
      </c>
      <c r="C55">
        <v>14</v>
      </c>
      <c r="D55" t="s">
        <v>4</v>
      </c>
      <c r="E55" t="str">
        <f>IF($D55=E$1,$B55, "")</f>
        <v/>
      </c>
      <c r="F55">
        <f>IF($D55=F$1,$B55, "")</f>
        <v>1.146128035678238</v>
      </c>
      <c r="G55" t="str">
        <f>IF($D55=G$1,$B55, "")</f>
        <v/>
      </c>
      <c r="H55" t="str">
        <f>IF($D55=H$1,$B55, "")</f>
        <v/>
      </c>
      <c r="I55" t="str">
        <f>IF($D55=I$1,$B55, "")</f>
        <v/>
      </c>
      <c r="J55" t="str">
        <f>IF($D55=J$1,$B55, "")</f>
        <v/>
      </c>
    </row>
    <row r="56" spans="1:10" x14ac:dyDescent="0.25">
      <c r="A56" t="s">
        <v>175</v>
      </c>
      <c r="B56">
        <f t="shared" si="1"/>
        <v>2.7176705030022621</v>
      </c>
      <c r="C56">
        <v>522</v>
      </c>
      <c r="D56" t="s">
        <v>7</v>
      </c>
      <c r="E56" t="str">
        <f>IF($D56=E$1,$B56, "")</f>
        <v/>
      </c>
      <c r="F56" t="str">
        <f>IF($D56=F$1,$B56, "")</f>
        <v/>
      </c>
      <c r="G56" t="str">
        <f>IF($D56=G$1,$B56, "")</f>
        <v/>
      </c>
      <c r="H56" t="str">
        <f>IF($D56=H$1,$B56, "")</f>
        <v/>
      </c>
      <c r="I56">
        <f>IF($D56=I$1,$B56, "")</f>
        <v>2.7176705030022621</v>
      </c>
      <c r="J56" t="str">
        <f>IF($D56=J$1,$B56, "")</f>
        <v/>
      </c>
    </row>
    <row r="57" spans="1:10" x14ac:dyDescent="0.25">
      <c r="A57" t="s">
        <v>176</v>
      </c>
      <c r="B57">
        <f t="shared" si="1"/>
        <v>2.4814426285023048</v>
      </c>
      <c r="C57">
        <v>303</v>
      </c>
      <c r="D57" t="s">
        <v>8</v>
      </c>
      <c r="E57" t="str">
        <f>IF($D57=E$1,$B57, "")</f>
        <v/>
      </c>
      <c r="F57" t="str">
        <f>IF($D57=F$1,$B57, "")</f>
        <v/>
      </c>
      <c r="G57" t="str">
        <f>IF($D57=G$1,$B57, "")</f>
        <v/>
      </c>
      <c r="H57" t="str">
        <f>IF($D57=H$1,$B57, "")</f>
        <v/>
      </c>
      <c r="I57" t="str">
        <f>IF($D57=I$1,$B57, "")</f>
        <v/>
      </c>
      <c r="J57">
        <f>IF($D57=J$1,$B57, "")</f>
        <v>2.4814426285023048</v>
      </c>
    </row>
    <row r="58" spans="1:10" x14ac:dyDescent="0.25">
      <c r="A58" t="s">
        <v>177</v>
      </c>
      <c r="B58">
        <f t="shared" si="1"/>
        <v>1.6532125137753437</v>
      </c>
      <c r="C58">
        <v>45</v>
      </c>
      <c r="D58" t="s">
        <v>4</v>
      </c>
      <c r="E58" t="str">
        <f>IF($D58=E$1,$B58, "")</f>
        <v/>
      </c>
      <c r="F58">
        <f>IF($D58=F$1,$B58, "")</f>
        <v>1.6532125137753437</v>
      </c>
      <c r="G58" t="str">
        <f>IF($D58=G$1,$B58, "")</f>
        <v/>
      </c>
      <c r="H58" t="str">
        <f>IF($D58=H$1,$B58, "")</f>
        <v/>
      </c>
      <c r="I58" t="str">
        <f>IF($D58=I$1,$B58, "")</f>
        <v/>
      </c>
      <c r="J58" t="str">
        <f>IF($D58=J$1,$B58, "")</f>
        <v/>
      </c>
    </row>
    <row r="59" spans="1:10" x14ac:dyDescent="0.25">
      <c r="A59" t="s">
        <v>178</v>
      </c>
      <c r="B59">
        <f t="shared" si="1"/>
        <v>2.1072099696478683</v>
      </c>
      <c r="C59">
        <v>128</v>
      </c>
      <c r="D59" t="s">
        <v>5</v>
      </c>
      <c r="E59" t="str">
        <f>IF($D59=E$1,$B59, "")</f>
        <v/>
      </c>
      <c r="F59" t="str">
        <f>IF($D59=F$1,$B59, "")</f>
        <v/>
      </c>
      <c r="G59">
        <f>IF($D59=G$1,$B59, "")</f>
        <v>2.1072099696478683</v>
      </c>
      <c r="H59" t="str">
        <f>IF($D59=H$1,$B59, "")</f>
        <v/>
      </c>
      <c r="I59" t="str">
        <f>IF($D59=I$1,$B59, "")</f>
        <v/>
      </c>
      <c r="J59" t="str">
        <f>IF($D59=J$1,$B59, "")</f>
        <v/>
      </c>
    </row>
    <row r="60" spans="1:10" x14ac:dyDescent="0.25">
      <c r="A60" t="s">
        <v>179</v>
      </c>
      <c r="B60">
        <f t="shared" si="1"/>
        <v>3.3348556896172914</v>
      </c>
      <c r="C60">
        <v>2162</v>
      </c>
      <c r="D60" t="s">
        <v>3</v>
      </c>
      <c r="E60">
        <f>IF($D60=E$1,$B60, "")</f>
        <v>3.3348556896172914</v>
      </c>
      <c r="F60" t="str">
        <f>IF($D60=F$1,$B60, "")</f>
        <v/>
      </c>
      <c r="G60" t="str">
        <f>IF($D60=G$1,$B60, "")</f>
        <v/>
      </c>
      <c r="H60" t="str">
        <f>IF($D60=H$1,$B60, "")</f>
        <v/>
      </c>
      <c r="I60" t="str">
        <f>IF($D60=I$1,$B60, "")</f>
        <v/>
      </c>
      <c r="J60" t="str">
        <f>IF($D60=J$1,$B60, "")</f>
        <v/>
      </c>
    </row>
    <row r="61" spans="1:10" x14ac:dyDescent="0.25">
      <c r="A61" t="s">
        <v>180</v>
      </c>
      <c r="B61">
        <f t="shared" si="1"/>
        <v>1.9637878273455553</v>
      </c>
      <c r="C61">
        <v>92</v>
      </c>
      <c r="D61" t="s">
        <v>4</v>
      </c>
      <c r="E61" t="str">
        <f>IF($D61=E$1,$B61, "")</f>
        <v/>
      </c>
      <c r="F61">
        <f>IF($D61=F$1,$B61, "")</f>
        <v>1.9637878273455553</v>
      </c>
      <c r="G61" t="str">
        <f>IF($D61=G$1,$B61, "")</f>
        <v/>
      </c>
      <c r="H61" t="str">
        <f>IF($D61=H$1,$B61, "")</f>
        <v/>
      </c>
      <c r="I61" t="str">
        <f>IF($D61=I$1,$B61, "")</f>
        <v/>
      </c>
      <c r="J61" t="str">
        <f>IF($D61=J$1,$B61, "")</f>
        <v/>
      </c>
    </row>
    <row r="62" spans="1:10" x14ac:dyDescent="0.25">
      <c r="A62" t="s">
        <v>181</v>
      </c>
      <c r="B62">
        <f t="shared" si="1"/>
        <v>2.8898617212581885</v>
      </c>
      <c r="C62">
        <v>776</v>
      </c>
      <c r="D62" t="s">
        <v>7</v>
      </c>
      <c r="E62" t="str">
        <f>IF($D62=E$1,$B62, "")</f>
        <v/>
      </c>
      <c r="F62" t="str">
        <f>IF($D62=F$1,$B62, "")</f>
        <v/>
      </c>
      <c r="G62" t="str">
        <f>IF($D62=G$1,$B62, "")</f>
        <v/>
      </c>
      <c r="H62" t="str">
        <f>IF($D62=H$1,$B62, "")</f>
        <v/>
      </c>
      <c r="I62">
        <f>IF($D62=I$1,$B62, "")</f>
        <v>2.8898617212581885</v>
      </c>
      <c r="J62" t="str">
        <f>IF($D62=J$1,$B62, "")</f>
        <v/>
      </c>
    </row>
    <row r="63" spans="1:10" x14ac:dyDescent="0.25">
      <c r="A63" t="s">
        <v>182</v>
      </c>
      <c r="B63">
        <f t="shared" si="1"/>
        <v>1.9242792860618816</v>
      </c>
      <c r="C63">
        <v>84</v>
      </c>
      <c r="D63" t="s">
        <v>4</v>
      </c>
      <c r="E63" t="str">
        <f>IF($D63=E$1,$B63, "")</f>
        <v/>
      </c>
      <c r="F63">
        <f>IF($D63=F$1,$B63, "")</f>
        <v>1.9242792860618816</v>
      </c>
      <c r="G63" t="str">
        <f>IF($D63=G$1,$B63, "")</f>
        <v/>
      </c>
      <c r="H63" t="str">
        <f>IF($D63=H$1,$B63, "")</f>
        <v/>
      </c>
      <c r="I63" t="str">
        <f>IF($D63=I$1,$B63, "")</f>
        <v/>
      </c>
      <c r="J63" t="str">
        <f>IF($D63=J$1,$B63, "")</f>
        <v/>
      </c>
    </row>
    <row r="64" spans="1:10" x14ac:dyDescent="0.25">
      <c r="A64" t="s">
        <v>183</v>
      </c>
      <c r="B64">
        <f t="shared" si="1"/>
        <v>1.1139433523068367</v>
      </c>
      <c r="C64">
        <v>13</v>
      </c>
      <c r="D64" t="s">
        <v>5</v>
      </c>
      <c r="E64" t="str">
        <f>IF($D64=E$1,$B64, "")</f>
        <v/>
      </c>
      <c r="F64" t="str">
        <f>IF($D64=F$1,$B64, "")</f>
        <v/>
      </c>
      <c r="G64">
        <f>IF($D64=G$1,$B64, "")</f>
        <v>1.1139433523068367</v>
      </c>
      <c r="H64" t="str">
        <f>IF($D64=H$1,$B64, "")</f>
        <v/>
      </c>
      <c r="I64" t="str">
        <f>IF($D64=I$1,$B64, "")</f>
        <v/>
      </c>
      <c r="J64" t="str">
        <f>IF($D64=J$1,$B64, "")</f>
        <v/>
      </c>
    </row>
    <row r="65" spans="1:10" x14ac:dyDescent="0.25">
      <c r="A65" t="s">
        <v>184</v>
      </c>
      <c r="B65">
        <f t="shared" si="1"/>
        <v>1.8450980400142569</v>
      </c>
      <c r="C65">
        <v>70</v>
      </c>
      <c r="D65" t="s">
        <v>8</v>
      </c>
      <c r="E65" t="str">
        <f>IF($D65=E$1,$B65, "")</f>
        <v/>
      </c>
      <c r="F65" t="str">
        <f>IF($D65=F$1,$B65, "")</f>
        <v/>
      </c>
      <c r="G65" t="str">
        <f>IF($D65=G$1,$B65, "")</f>
        <v/>
      </c>
      <c r="H65" t="str">
        <f>IF($D65=H$1,$B65, "")</f>
        <v/>
      </c>
      <c r="I65" t="str">
        <f>IF($D65=I$1,$B65, "")</f>
        <v/>
      </c>
      <c r="J65">
        <f>IF($D65=J$1,$B65, "")</f>
        <v>1.8450980400142569</v>
      </c>
    </row>
    <row r="66" spans="1:10" x14ac:dyDescent="0.25">
      <c r="A66" t="s">
        <v>185</v>
      </c>
      <c r="B66">
        <f t="shared" si="1"/>
        <v>3.3636119798921444</v>
      </c>
      <c r="C66">
        <v>2310</v>
      </c>
      <c r="D66" t="s">
        <v>3</v>
      </c>
      <c r="E66">
        <f>IF($D66=E$1,$B66, "")</f>
        <v>3.3636119798921444</v>
      </c>
      <c r="F66" t="str">
        <f>IF($D66=F$1,$B66, "")</f>
        <v/>
      </c>
      <c r="G66" t="str">
        <f>IF($D66=G$1,$B66, "")</f>
        <v/>
      </c>
      <c r="H66" t="str">
        <f>IF($D66=H$1,$B66, "")</f>
        <v/>
      </c>
      <c r="I66" t="str">
        <f>IF($D66=I$1,$B66, "")</f>
        <v/>
      </c>
      <c r="J66" t="str">
        <f>IF($D66=J$1,$B66, "")</f>
        <v/>
      </c>
    </row>
    <row r="67" spans="1:10" x14ac:dyDescent="0.25">
      <c r="A67" t="s">
        <v>186</v>
      </c>
      <c r="B67">
        <f t="shared" ref="B67:B70" si="7">LOG(C67)</f>
        <v>2.0791812460476247</v>
      </c>
      <c r="C67">
        <v>120</v>
      </c>
      <c r="D67" t="s">
        <v>8</v>
      </c>
      <c r="E67" t="str">
        <f>IF($D67=E$1,$B67, "")</f>
        <v/>
      </c>
      <c r="F67" t="str">
        <f>IF($D67=F$1,$B67, "")</f>
        <v/>
      </c>
      <c r="G67" t="str">
        <f>IF($D67=G$1,$B67, "")</f>
        <v/>
      </c>
      <c r="H67" t="str">
        <f>IF($D67=H$1,$B67, "")</f>
        <v/>
      </c>
      <c r="I67" t="str">
        <f>IF($D67=I$1,$B67, "")</f>
        <v/>
      </c>
      <c r="J67">
        <f>IF($D67=J$1,$B67, "")</f>
        <v>2.0791812460476247</v>
      </c>
    </row>
    <row r="68" spans="1:10" x14ac:dyDescent="0.25">
      <c r="A68" t="s">
        <v>187</v>
      </c>
      <c r="B68">
        <f t="shared" si="7"/>
        <v>1.0413926851582251</v>
      </c>
      <c r="C68">
        <v>11</v>
      </c>
      <c r="D68" t="s">
        <v>4</v>
      </c>
      <c r="E68" t="str">
        <f>IF($D68=E$1,$B68, "")</f>
        <v/>
      </c>
      <c r="F68">
        <f>IF($D68=F$1,$B68, "")</f>
        <v>1.0413926851582251</v>
      </c>
      <c r="G68" t="str">
        <f>IF($D68=G$1,$B68, "")</f>
        <v/>
      </c>
      <c r="H68" t="str">
        <f>IF($D68=H$1,$B68, "")</f>
        <v/>
      </c>
      <c r="I68" t="str">
        <f>IF($D68=I$1,$B68, "")</f>
        <v/>
      </c>
      <c r="J68" t="str">
        <f>IF($D68=J$1,$B68, "")</f>
        <v/>
      </c>
    </row>
    <row r="69" spans="1:10" x14ac:dyDescent="0.25">
      <c r="A69" t="s">
        <v>188</v>
      </c>
      <c r="B69">
        <f t="shared" si="7"/>
        <v>1.6334684555795864</v>
      </c>
      <c r="C69">
        <v>43</v>
      </c>
      <c r="D69" t="s">
        <v>4</v>
      </c>
      <c r="E69" t="str">
        <f>IF($D69=E$1,$B69, "")</f>
        <v/>
      </c>
      <c r="F69">
        <f>IF($D69=F$1,$B69, "")</f>
        <v>1.6334684555795864</v>
      </c>
      <c r="G69" t="str">
        <f>IF($D69=G$1,$B69, "")</f>
        <v/>
      </c>
      <c r="H69" t="str">
        <f>IF($D69=H$1,$B69, "")</f>
        <v/>
      </c>
      <c r="I69" t="str">
        <f>IF($D69=I$1,$B69, "")</f>
        <v/>
      </c>
      <c r="J69" t="str">
        <f>IF($D69=J$1,$B69, "")</f>
        <v/>
      </c>
    </row>
    <row r="70" spans="1:10" x14ac:dyDescent="0.25">
      <c r="A70" t="s">
        <v>189</v>
      </c>
      <c r="B70">
        <f t="shared" si="7"/>
        <v>2.7474118078864231</v>
      </c>
      <c r="C70">
        <v>559</v>
      </c>
      <c r="D70" t="s">
        <v>8</v>
      </c>
      <c r="E70" t="str">
        <f>IF($D70=E$1,$B70, "")</f>
        <v/>
      </c>
      <c r="F70" t="str">
        <f>IF($D70=F$1,$B70, "")</f>
        <v/>
      </c>
      <c r="G70" t="str">
        <f>IF($D70=G$1,$B70, "")</f>
        <v/>
      </c>
      <c r="H70" t="str">
        <f>IF($D70=H$1,$B70, "")</f>
        <v/>
      </c>
      <c r="I70" t="str">
        <f>IF($D70=I$1,$B70, "")</f>
        <v/>
      </c>
      <c r="J70">
        <f>IF($D70=J$1,$B70, "")</f>
        <v>2.7474118078864231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self-emails</vt:lpstr>
      <vt:lpstr>Betweenness Centrality</vt:lpstr>
      <vt:lpstr>Closeness Centrality</vt:lpstr>
      <vt:lpstr>hubs</vt:lpstr>
      <vt:lpstr>unique_sub_rec</vt:lpstr>
      <vt:lpstr>Sheet2</vt:lpstr>
      <vt:lpstr>Sheet1</vt:lpstr>
      <vt:lpstr>pg_hubs</vt:lpstr>
      <vt:lpstr>forwards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2016-02-01T03:31:28Z</dcterms:created>
  <dcterms:modified xsi:type="dcterms:W3CDTF">2016-05-04T15:26:55Z</dcterms:modified>
</cp:coreProperties>
</file>